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6036" activeTab="0"/>
  </bookViews>
  <sheets>
    <sheet name="DataSheet" sheetId="1" r:id="rId1"/>
    <sheet name="Report" sheetId="2" r:id="rId2"/>
  </sheets>
  <definedNames/>
  <calcPr fullCalcOnLoad="1"/>
</workbook>
</file>

<file path=xl/sharedStrings.xml><?xml version="1.0" encoding="utf-8"?>
<sst xmlns="http://schemas.openxmlformats.org/spreadsheetml/2006/main" count="61" uniqueCount="52">
  <si>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</si>
  <si>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</si>
  <si>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</si>
  <si>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</si>
  <si>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</si>
  <si>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</si>
  <si>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</si>
  <si>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</si>
  <si>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</si>
  <si>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</si>
  <si>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CL</t>
  </si>
  <si>
    <t>CL</t>
  </si>
  <si>
    <t>UCL</t>
  </si>
  <si>
    <t>UCL</t>
  </si>
  <si>
    <t>LCL</t>
  </si>
  <si>
    <t>LCL</t>
  </si>
  <si>
    <t>ｎ</t>
  </si>
  <si>
    <t>A2</t>
  </si>
  <si>
    <t>D4</t>
  </si>
  <si>
    <t>D3</t>
  </si>
  <si>
    <t>-</t>
  </si>
  <si>
    <t>CL</t>
  </si>
  <si>
    <t>List of control chart factor</t>
  </si>
  <si>
    <t>Heading：</t>
  </si>
  <si>
    <t>Unit</t>
  </si>
  <si>
    <t>Standard（MAX)</t>
  </si>
  <si>
    <t>Standard（MAX)</t>
  </si>
  <si>
    <t>Standard（MIN)</t>
  </si>
  <si>
    <t>Standard（MIN)</t>
  </si>
  <si>
    <t>Time</t>
  </si>
  <si>
    <t>Worker</t>
  </si>
  <si>
    <t>NO</t>
  </si>
  <si>
    <t>AVE</t>
  </si>
  <si>
    <t>Range</t>
  </si>
  <si>
    <t>Product</t>
  </si>
  <si>
    <t>Product</t>
  </si>
  <si>
    <t>Characteristic</t>
  </si>
  <si>
    <t>Characteristic</t>
  </si>
  <si>
    <t>Unit</t>
  </si>
  <si>
    <t>Number of Group</t>
  </si>
  <si>
    <t>Number of Group</t>
  </si>
  <si>
    <t>Measuring instrument</t>
  </si>
  <si>
    <t>Measuring instrument</t>
  </si>
  <si>
    <t>Time</t>
  </si>
  <si>
    <t>equipmentNo</t>
  </si>
  <si>
    <t>equipmentNo</t>
  </si>
  <si>
    <t>Woker</t>
  </si>
  <si>
    <t>Xbar control chart</t>
  </si>
  <si>
    <t>Xbar control chart</t>
  </si>
  <si>
    <r>
      <t>R</t>
    </r>
    <r>
      <rPr>
        <sz val="11"/>
        <rFont val="ＭＳ Ｐゴシック"/>
        <family val="3"/>
      </rPr>
      <t xml:space="preserve">  control chart</t>
    </r>
  </si>
  <si>
    <t>R  control chart</t>
  </si>
  <si>
    <t>Result：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</si>
</sst>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_ "/>
    <numFmt numFmtId="180" formatCode="0.00000_ "/>
    <numFmt numFmtId="181" formatCode="0_ "/>
    <numFmt numFmtId="182" formatCode="0.000000_ "/>
    <numFmt numFmtId="183" formatCode="0.0000000_ "/>
    <numFmt numFmtId="184" formatCode="0.00000000_ "/>
    <numFmt numFmtId="185" formatCode="0.000000000_ "/>
    <numFmt numFmtId="186" formatCode="0.0000000000_ "/>
    <numFmt numFmtId="187" formatCode="0.00000000000_ "/>
    <numFmt numFmtId="188" formatCode="0.000000000000_ "/>
    <numFmt numFmtId="189" formatCode="0.0000000000000_ "/>
    <numFmt numFmtId="190" formatCode="0.00000000000000_ "/>
    <numFmt numFmtId="191" formatCode="0.000000000000000_ "/>
    <numFmt numFmtId="192" formatCode="0.0000000000000000_ "/>
    <numFmt numFmtId="193" formatCode="0.00000000000000000_ "/>
    <numFmt numFmtId="194" formatCode="0.000000000000000000_ "/>
    <numFmt numFmtId="195" formatCode="0.0000000000000000000_ "/>
    <numFmt numFmtId="196" formatCode="0.0000"/>
    <numFmt numFmtId="197" formatCode="0.00000"/>
    <numFmt numFmtId="198" formatCode="0.000000"/>
    <numFmt numFmtId="199" formatCode="0.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.5"/>
      <color indexed="8"/>
      <name val="ＭＳ Ｐゴシック"/>
      <family val="3"/>
    </font>
    <font>
      <sz val="10"/>
      <color indexed="8"/>
      <name val="ＭＳ Ｐゴシック"/>
      <family val="3"/>
    </font>
    <font>
      <sz val="11.5"/>
      <color indexed="8"/>
      <name val="ＭＳ Ｐゴシック"/>
      <family val="3"/>
    </font>
    <font>
      <sz val="9.4"/>
      <color indexed="8"/>
      <name val="ＭＳ Ｐゴシック"/>
      <family val="3"/>
    </font>
    <font>
      <sz val="14.75"/>
      <color indexed="8"/>
      <name val="ＭＳ Ｐゴシック"/>
      <family val="3"/>
    </font>
    <font>
      <sz val="9.6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6" fontId="0" fillId="0" borderId="15" xfId="0" applyNumberFormat="1" applyBorder="1" applyAlignment="1">
      <alignment/>
    </xf>
    <xf numFmtId="177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176" fontId="0" fillId="0" borderId="30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31" xfId="0" applyNumberFormat="1" applyBorder="1" applyAlignment="1">
      <alignment/>
    </xf>
    <xf numFmtId="0" fontId="0" fillId="0" borderId="15" xfId="0" applyBorder="1" applyAlignment="1">
      <alignment/>
    </xf>
    <xf numFmtId="178" fontId="0" fillId="0" borderId="14" xfId="0" applyNumberFormat="1" applyBorder="1" applyAlignment="1">
      <alignment/>
    </xf>
    <xf numFmtId="0" fontId="0" fillId="0" borderId="32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33" xfId="0" applyBorder="1" applyAlignment="1">
      <alignment/>
    </xf>
    <xf numFmtId="178" fontId="0" fillId="0" borderId="12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176" fontId="0" fillId="0" borderId="14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78" fontId="0" fillId="0" borderId="29" xfId="0" applyNumberFormat="1" applyBorder="1" applyAlignment="1">
      <alignment horizontal="centerContinuous"/>
    </xf>
    <xf numFmtId="178" fontId="0" fillId="0" borderId="15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3" xfId="0" applyNumberFormat="1" applyBorder="1" applyAlignment="1">
      <alignment/>
    </xf>
    <xf numFmtId="0" fontId="0" fillId="0" borderId="31" xfId="0" applyBorder="1" applyAlignment="1">
      <alignment/>
    </xf>
    <xf numFmtId="0" fontId="5" fillId="0" borderId="0" xfId="0" applyFont="1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6" fillId="0" borderId="38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37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4" fillId="0" borderId="62" xfId="0" applyFont="1" applyBorder="1" applyAlignment="1">
      <alignment/>
    </xf>
    <xf numFmtId="0" fontId="25" fillId="0" borderId="23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Xbar 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control chart</a:t>
            </a:r>
          </a:p>
        </c:rich>
      </c:tx>
      <c:layout>
        <c:manualLayout>
          <c:xMode val="factor"/>
          <c:yMode val="factor"/>
          <c:x val="0.035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7125"/>
          <c:w val="0.856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DataSheet!$L$12</c:f>
              <c:strCache>
                <c:ptCount val="1"/>
                <c:pt idx="0">
                  <c:v>AVE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DataSheet!$L$13:$L$42</c:f>
              <c:numCache>
                <c:ptCount val="30"/>
                <c:pt idx="0">
                  <c:v>30.9125</c:v>
                </c:pt>
                <c:pt idx="1">
                  <c:v>29.662499999999998</c:v>
                </c:pt>
                <c:pt idx="2">
                  <c:v>30.1125</c:v>
                </c:pt>
                <c:pt idx="3">
                  <c:v>31.012500000000003</c:v>
                </c:pt>
                <c:pt idx="4">
                  <c:v>31.612499999999997</c:v>
                </c:pt>
                <c:pt idx="5">
                  <c:v>29.4</c:v>
                </c:pt>
                <c:pt idx="6">
                  <c:v>29.137500000000003</c:v>
                </c:pt>
                <c:pt idx="7">
                  <c:v>30.974999999999994</c:v>
                </c:pt>
                <c:pt idx="8">
                  <c:v>31.5125</c:v>
                </c:pt>
                <c:pt idx="9">
                  <c:v>28.812500000000004</c:v>
                </c:pt>
                <c:pt idx="10">
                  <c:v>27.4</c:v>
                </c:pt>
                <c:pt idx="11">
                  <c:v>30.5625</c:v>
                </c:pt>
                <c:pt idx="12">
                  <c:v>30.225</c:v>
                </c:pt>
                <c:pt idx="13">
                  <c:v>30.175000000000004</c:v>
                </c:pt>
                <c:pt idx="14">
                  <c:v>30.487499999999997</c:v>
                </c:pt>
                <c:pt idx="15">
                  <c:v>28.275</c:v>
                </c:pt>
                <c:pt idx="16">
                  <c:v>30.5</c:v>
                </c:pt>
                <c:pt idx="17">
                  <c:v>28.687500000000004</c:v>
                </c:pt>
                <c:pt idx="18">
                  <c:v>28.3</c:v>
                </c:pt>
                <c:pt idx="19">
                  <c:v>29.512499999999996</c:v>
                </c:pt>
                <c:pt idx="20">
                  <c:v>30.950000000000003</c:v>
                </c:pt>
                <c:pt idx="21">
                  <c:v>29.525000000000002</c:v>
                </c:pt>
                <c:pt idx="22">
                  <c:v>30.874999999999996</c:v>
                </c:pt>
                <c:pt idx="23">
                  <c:v>28.612499999999997</c:v>
                </c:pt>
                <c:pt idx="24">
                  <c:v>31.6625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DataSheet!$N$12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DataSheet!$N$13:$N$42</c:f>
              <c:numCache>
                <c:ptCount val="30"/>
                <c:pt idx="0">
                  <c:v>29.956000000000003</c:v>
                </c:pt>
                <c:pt idx="1">
                  <c:v>29.956000000000003</c:v>
                </c:pt>
                <c:pt idx="2">
                  <c:v>29.956000000000003</c:v>
                </c:pt>
                <c:pt idx="3">
                  <c:v>29.956000000000003</c:v>
                </c:pt>
                <c:pt idx="4">
                  <c:v>29.956000000000003</c:v>
                </c:pt>
                <c:pt idx="5">
                  <c:v>29.956000000000003</c:v>
                </c:pt>
                <c:pt idx="6">
                  <c:v>29.956000000000003</c:v>
                </c:pt>
                <c:pt idx="7">
                  <c:v>29.956000000000003</c:v>
                </c:pt>
                <c:pt idx="8">
                  <c:v>29.956000000000003</c:v>
                </c:pt>
                <c:pt idx="9">
                  <c:v>29.956000000000003</c:v>
                </c:pt>
                <c:pt idx="10">
                  <c:v>29.956000000000003</c:v>
                </c:pt>
                <c:pt idx="11">
                  <c:v>29.956000000000003</c:v>
                </c:pt>
                <c:pt idx="12">
                  <c:v>29.956000000000003</c:v>
                </c:pt>
                <c:pt idx="13">
                  <c:v>29.956000000000003</c:v>
                </c:pt>
                <c:pt idx="14">
                  <c:v>29.956000000000003</c:v>
                </c:pt>
                <c:pt idx="15">
                  <c:v>29.956000000000003</c:v>
                </c:pt>
                <c:pt idx="16">
                  <c:v>29.956000000000003</c:v>
                </c:pt>
                <c:pt idx="17">
                  <c:v>29.956000000000003</c:v>
                </c:pt>
                <c:pt idx="18">
                  <c:v>29.956000000000003</c:v>
                </c:pt>
                <c:pt idx="19">
                  <c:v>29.956000000000003</c:v>
                </c:pt>
                <c:pt idx="20">
                  <c:v>29.956000000000003</c:v>
                </c:pt>
                <c:pt idx="21">
                  <c:v>29.956000000000003</c:v>
                </c:pt>
                <c:pt idx="22">
                  <c:v>29.956000000000003</c:v>
                </c:pt>
                <c:pt idx="23">
                  <c:v>29.956000000000003</c:v>
                </c:pt>
                <c:pt idx="24">
                  <c:v>29.956000000000003</c:v>
                </c:pt>
                <c:pt idx="25">
                  <c:v>29.956000000000003</c:v>
                </c:pt>
                <c:pt idx="26">
                  <c:v>29.956000000000003</c:v>
                </c:pt>
                <c:pt idx="27">
                  <c:v>29.956000000000003</c:v>
                </c:pt>
                <c:pt idx="28">
                  <c:v>29.956000000000003</c:v>
                </c:pt>
                <c:pt idx="29">
                  <c:v>29.956000000000003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DataSheet!$O$12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DataSheet!$O$13:$O$42</c:f>
              <c:numCache>
                <c:ptCount val="30"/>
                <c:pt idx="0">
                  <c:v>33.310016000000005</c:v>
                </c:pt>
                <c:pt idx="1">
                  <c:v>33.310016000000005</c:v>
                </c:pt>
                <c:pt idx="2">
                  <c:v>33.310016000000005</c:v>
                </c:pt>
                <c:pt idx="3">
                  <c:v>33.310016000000005</c:v>
                </c:pt>
                <c:pt idx="4">
                  <c:v>33.310016000000005</c:v>
                </c:pt>
                <c:pt idx="5">
                  <c:v>33.310016000000005</c:v>
                </c:pt>
                <c:pt idx="6">
                  <c:v>33.310016000000005</c:v>
                </c:pt>
                <c:pt idx="7">
                  <c:v>33.310016000000005</c:v>
                </c:pt>
                <c:pt idx="8">
                  <c:v>33.310016000000005</c:v>
                </c:pt>
                <c:pt idx="9">
                  <c:v>33.310016000000005</c:v>
                </c:pt>
                <c:pt idx="10">
                  <c:v>33.310016000000005</c:v>
                </c:pt>
                <c:pt idx="11">
                  <c:v>33.310016000000005</c:v>
                </c:pt>
                <c:pt idx="12">
                  <c:v>33.310016000000005</c:v>
                </c:pt>
                <c:pt idx="13">
                  <c:v>33.310016000000005</c:v>
                </c:pt>
                <c:pt idx="14">
                  <c:v>33.310016000000005</c:v>
                </c:pt>
                <c:pt idx="15">
                  <c:v>33.310016000000005</c:v>
                </c:pt>
                <c:pt idx="16">
                  <c:v>33.310016000000005</c:v>
                </c:pt>
                <c:pt idx="17">
                  <c:v>33.310016000000005</c:v>
                </c:pt>
                <c:pt idx="18">
                  <c:v>33.310016000000005</c:v>
                </c:pt>
                <c:pt idx="19">
                  <c:v>33.310016000000005</c:v>
                </c:pt>
                <c:pt idx="20">
                  <c:v>33.310016000000005</c:v>
                </c:pt>
                <c:pt idx="21">
                  <c:v>33.310016000000005</c:v>
                </c:pt>
                <c:pt idx="22">
                  <c:v>33.310016000000005</c:v>
                </c:pt>
                <c:pt idx="23">
                  <c:v>33.310016000000005</c:v>
                </c:pt>
                <c:pt idx="24">
                  <c:v>33.310016000000005</c:v>
                </c:pt>
                <c:pt idx="25">
                  <c:v>33.310016000000005</c:v>
                </c:pt>
                <c:pt idx="26">
                  <c:v>33.310016000000005</c:v>
                </c:pt>
                <c:pt idx="27">
                  <c:v>33.310016000000005</c:v>
                </c:pt>
                <c:pt idx="28">
                  <c:v>33.310016000000005</c:v>
                </c:pt>
                <c:pt idx="29">
                  <c:v>33.310016000000005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DataSheet!$P$12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DataSheet!$P$13:$P$42</c:f>
              <c:numCache>
                <c:ptCount val="30"/>
                <c:pt idx="0">
                  <c:v>26.601984</c:v>
                </c:pt>
                <c:pt idx="1">
                  <c:v>26.601984</c:v>
                </c:pt>
                <c:pt idx="2">
                  <c:v>26.601984</c:v>
                </c:pt>
                <c:pt idx="3">
                  <c:v>26.601984</c:v>
                </c:pt>
                <c:pt idx="4">
                  <c:v>26.601984</c:v>
                </c:pt>
                <c:pt idx="5">
                  <c:v>26.601984</c:v>
                </c:pt>
                <c:pt idx="6">
                  <c:v>26.601984</c:v>
                </c:pt>
                <c:pt idx="7">
                  <c:v>26.601984</c:v>
                </c:pt>
                <c:pt idx="8">
                  <c:v>26.601984</c:v>
                </c:pt>
                <c:pt idx="9">
                  <c:v>26.601984</c:v>
                </c:pt>
                <c:pt idx="10">
                  <c:v>26.601984</c:v>
                </c:pt>
                <c:pt idx="11">
                  <c:v>26.601984</c:v>
                </c:pt>
                <c:pt idx="12">
                  <c:v>26.601984</c:v>
                </c:pt>
                <c:pt idx="13">
                  <c:v>26.601984</c:v>
                </c:pt>
                <c:pt idx="14">
                  <c:v>26.601984</c:v>
                </c:pt>
                <c:pt idx="15">
                  <c:v>26.601984</c:v>
                </c:pt>
                <c:pt idx="16">
                  <c:v>26.601984</c:v>
                </c:pt>
                <c:pt idx="17">
                  <c:v>26.601984</c:v>
                </c:pt>
                <c:pt idx="18">
                  <c:v>26.601984</c:v>
                </c:pt>
                <c:pt idx="19">
                  <c:v>26.601984</c:v>
                </c:pt>
                <c:pt idx="20">
                  <c:v>26.601984</c:v>
                </c:pt>
                <c:pt idx="21">
                  <c:v>26.601984</c:v>
                </c:pt>
                <c:pt idx="22">
                  <c:v>26.601984</c:v>
                </c:pt>
                <c:pt idx="23">
                  <c:v>26.601984</c:v>
                </c:pt>
                <c:pt idx="24">
                  <c:v>26.601984</c:v>
                </c:pt>
                <c:pt idx="25">
                  <c:v>26.601984</c:v>
                </c:pt>
                <c:pt idx="26">
                  <c:v>26.601984</c:v>
                </c:pt>
                <c:pt idx="27">
                  <c:v>26.601984</c:v>
                </c:pt>
                <c:pt idx="28">
                  <c:v>26.601984</c:v>
                </c:pt>
                <c:pt idx="29">
                  <c:v>26.601984</c:v>
                </c:pt>
              </c:numCache>
            </c:numRef>
          </c:val>
          <c:smooth val="0"/>
        </c:ser>
        <c:marker val="1"/>
        <c:axId val="36057442"/>
        <c:axId val="56081523"/>
      </c:line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81523"/>
        <c:crosses val="autoZero"/>
        <c:auto val="1"/>
        <c:lblOffset val="100"/>
        <c:tickLblSkip val="1"/>
        <c:noMultiLvlLbl val="0"/>
      </c:catAx>
      <c:valAx>
        <c:axId val="56081523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57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40125"/>
          <c:w val="0.1005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control chart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2075"/>
          <c:w val="0.8655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DataSheet!$M$12</c:f>
              <c:strCache>
                <c:ptCount val="1"/>
                <c:pt idx="0">
                  <c:v>Range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DataSheet!$M$13:$M$42</c:f>
              <c:numCache>
                <c:ptCount val="30"/>
                <c:pt idx="0">
                  <c:v>10.7</c:v>
                </c:pt>
                <c:pt idx="1">
                  <c:v>9.099999999999998</c:v>
                </c:pt>
                <c:pt idx="2">
                  <c:v>8.399999999999999</c:v>
                </c:pt>
                <c:pt idx="3">
                  <c:v>8.7</c:v>
                </c:pt>
                <c:pt idx="4">
                  <c:v>6</c:v>
                </c:pt>
                <c:pt idx="5">
                  <c:v>8.8</c:v>
                </c:pt>
                <c:pt idx="6">
                  <c:v>6.199999999999999</c:v>
                </c:pt>
                <c:pt idx="7">
                  <c:v>7.399999999999999</c:v>
                </c:pt>
                <c:pt idx="8">
                  <c:v>10.600000000000001</c:v>
                </c:pt>
                <c:pt idx="9">
                  <c:v>10.400000000000002</c:v>
                </c:pt>
                <c:pt idx="10">
                  <c:v>6.199999999999999</c:v>
                </c:pt>
                <c:pt idx="11">
                  <c:v>8.999999999999996</c:v>
                </c:pt>
                <c:pt idx="12">
                  <c:v>16.3</c:v>
                </c:pt>
                <c:pt idx="13">
                  <c:v>8.300000000000004</c:v>
                </c:pt>
                <c:pt idx="14">
                  <c:v>6.600000000000001</c:v>
                </c:pt>
                <c:pt idx="15">
                  <c:v>10.100000000000001</c:v>
                </c:pt>
                <c:pt idx="16">
                  <c:v>6.800000000000004</c:v>
                </c:pt>
                <c:pt idx="17">
                  <c:v>11.299999999999997</c:v>
                </c:pt>
                <c:pt idx="18">
                  <c:v>5.5</c:v>
                </c:pt>
                <c:pt idx="19">
                  <c:v>6.400000000000002</c:v>
                </c:pt>
                <c:pt idx="20">
                  <c:v>7.100000000000001</c:v>
                </c:pt>
                <c:pt idx="21">
                  <c:v>8.599999999999998</c:v>
                </c:pt>
                <c:pt idx="22">
                  <c:v>16.5</c:v>
                </c:pt>
                <c:pt idx="23">
                  <c:v>10.499999999999996</c:v>
                </c:pt>
                <c:pt idx="24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DataSheet!$Q$12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DataSheet!$Q$13:$Q$42</c:f>
              <c:numCache>
                <c:ptCount val="30"/>
                <c:pt idx="0">
                  <c:v>8.991999999999999</c:v>
                </c:pt>
                <c:pt idx="1">
                  <c:v>8.991999999999999</c:v>
                </c:pt>
                <c:pt idx="2">
                  <c:v>8.991999999999999</c:v>
                </c:pt>
                <c:pt idx="3">
                  <c:v>8.991999999999999</c:v>
                </c:pt>
                <c:pt idx="4">
                  <c:v>8.991999999999999</c:v>
                </c:pt>
                <c:pt idx="5">
                  <c:v>8.991999999999999</c:v>
                </c:pt>
                <c:pt idx="6">
                  <c:v>8.991999999999999</c:v>
                </c:pt>
                <c:pt idx="7">
                  <c:v>8.991999999999999</c:v>
                </c:pt>
                <c:pt idx="8">
                  <c:v>8.991999999999999</c:v>
                </c:pt>
                <c:pt idx="9">
                  <c:v>8.991999999999999</c:v>
                </c:pt>
                <c:pt idx="10">
                  <c:v>8.991999999999999</c:v>
                </c:pt>
                <c:pt idx="11">
                  <c:v>8.991999999999999</c:v>
                </c:pt>
                <c:pt idx="12">
                  <c:v>8.991999999999999</c:v>
                </c:pt>
                <c:pt idx="13">
                  <c:v>8.991999999999999</c:v>
                </c:pt>
                <c:pt idx="14">
                  <c:v>8.991999999999999</c:v>
                </c:pt>
                <c:pt idx="15">
                  <c:v>8.991999999999999</c:v>
                </c:pt>
                <c:pt idx="16">
                  <c:v>8.991999999999999</c:v>
                </c:pt>
                <c:pt idx="17">
                  <c:v>8.991999999999999</c:v>
                </c:pt>
                <c:pt idx="18">
                  <c:v>8.991999999999999</c:v>
                </c:pt>
                <c:pt idx="19">
                  <c:v>8.991999999999999</c:v>
                </c:pt>
                <c:pt idx="20">
                  <c:v>8.991999999999999</c:v>
                </c:pt>
                <c:pt idx="21">
                  <c:v>8.991999999999999</c:v>
                </c:pt>
                <c:pt idx="22">
                  <c:v>8.991999999999999</c:v>
                </c:pt>
                <c:pt idx="23">
                  <c:v>8.991999999999999</c:v>
                </c:pt>
                <c:pt idx="24">
                  <c:v>8.991999999999999</c:v>
                </c:pt>
                <c:pt idx="25">
                  <c:v>8.991999999999999</c:v>
                </c:pt>
                <c:pt idx="26">
                  <c:v>8.991999999999999</c:v>
                </c:pt>
                <c:pt idx="27">
                  <c:v>8.991999999999999</c:v>
                </c:pt>
                <c:pt idx="28">
                  <c:v>8.991999999999999</c:v>
                </c:pt>
                <c:pt idx="29">
                  <c:v>8.991999999999999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DataSheet!$R$12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DataSheet!$R$13:$R$42</c:f>
              <c:numCache>
                <c:ptCount val="30"/>
                <c:pt idx="0">
                  <c:v>16.761088</c:v>
                </c:pt>
                <c:pt idx="1">
                  <c:v>16.761088</c:v>
                </c:pt>
                <c:pt idx="2">
                  <c:v>16.761088</c:v>
                </c:pt>
                <c:pt idx="3">
                  <c:v>16.761088</c:v>
                </c:pt>
                <c:pt idx="4">
                  <c:v>16.761088</c:v>
                </c:pt>
                <c:pt idx="5">
                  <c:v>16.761088</c:v>
                </c:pt>
                <c:pt idx="6">
                  <c:v>16.761088</c:v>
                </c:pt>
                <c:pt idx="7">
                  <c:v>16.761088</c:v>
                </c:pt>
                <c:pt idx="8">
                  <c:v>16.761088</c:v>
                </c:pt>
                <c:pt idx="9">
                  <c:v>16.761088</c:v>
                </c:pt>
                <c:pt idx="10">
                  <c:v>16.761088</c:v>
                </c:pt>
                <c:pt idx="11">
                  <c:v>16.761088</c:v>
                </c:pt>
                <c:pt idx="12">
                  <c:v>16.761088</c:v>
                </c:pt>
                <c:pt idx="13">
                  <c:v>16.761088</c:v>
                </c:pt>
                <c:pt idx="14">
                  <c:v>16.761088</c:v>
                </c:pt>
                <c:pt idx="15">
                  <c:v>16.761088</c:v>
                </c:pt>
                <c:pt idx="16">
                  <c:v>16.761088</c:v>
                </c:pt>
                <c:pt idx="17">
                  <c:v>16.761088</c:v>
                </c:pt>
                <c:pt idx="18">
                  <c:v>16.761088</c:v>
                </c:pt>
                <c:pt idx="19">
                  <c:v>16.761088</c:v>
                </c:pt>
                <c:pt idx="20">
                  <c:v>16.761088</c:v>
                </c:pt>
                <c:pt idx="21">
                  <c:v>16.761088</c:v>
                </c:pt>
                <c:pt idx="22">
                  <c:v>16.761088</c:v>
                </c:pt>
                <c:pt idx="23">
                  <c:v>16.761088</c:v>
                </c:pt>
                <c:pt idx="24">
                  <c:v>16.761088</c:v>
                </c:pt>
                <c:pt idx="25">
                  <c:v>16.761088</c:v>
                </c:pt>
                <c:pt idx="26">
                  <c:v>16.761088</c:v>
                </c:pt>
                <c:pt idx="27">
                  <c:v>16.761088</c:v>
                </c:pt>
                <c:pt idx="28">
                  <c:v>16.761088</c:v>
                </c:pt>
                <c:pt idx="29">
                  <c:v>16.761088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DataSheet!$S$12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DataSheet!$S$13:$S$42</c:f>
              <c:numCache>
                <c:ptCount val="30"/>
                <c:pt idx="0">
                  <c:v>1.222912</c:v>
                </c:pt>
                <c:pt idx="1">
                  <c:v>1.222912</c:v>
                </c:pt>
                <c:pt idx="2">
                  <c:v>1.222912</c:v>
                </c:pt>
                <c:pt idx="3">
                  <c:v>1.222912</c:v>
                </c:pt>
                <c:pt idx="4">
                  <c:v>1.222912</c:v>
                </c:pt>
                <c:pt idx="5">
                  <c:v>1.222912</c:v>
                </c:pt>
                <c:pt idx="6">
                  <c:v>1.222912</c:v>
                </c:pt>
                <c:pt idx="7">
                  <c:v>1.222912</c:v>
                </c:pt>
                <c:pt idx="8">
                  <c:v>1.222912</c:v>
                </c:pt>
                <c:pt idx="9">
                  <c:v>1.222912</c:v>
                </c:pt>
                <c:pt idx="10">
                  <c:v>1.222912</c:v>
                </c:pt>
                <c:pt idx="11">
                  <c:v>1.222912</c:v>
                </c:pt>
                <c:pt idx="12">
                  <c:v>1.222912</c:v>
                </c:pt>
                <c:pt idx="13">
                  <c:v>1.222912</c:v>
                </c:pt>
                <c:pt idx="14">
                  <c:v>1.222912</c:v>
                </c:pt>
                <c:pt idx="15">
                  <c:v>1.222912</c:v>
                </c:pt>
                <c:pt idx="16">
                  <c:v>1.222912</c:v>
                </c:pt>
                <c:pt idx="17">
                  <c:v>1.222912</c:v>
                </c:pt>
                <c:pt idx="18">
                  <c:v>1.222912</c:v>
                </c:pt>
                <c:pt idx="19">
                  <c:v>1.222912</c:v>
                </c:pt>
                <c:pt idx="20">
                  <c:v>1.222912</c:v>
                </c:pt>
                <c:pt idx="21">
                  <c:v>1.222912</c:v>
                </c:pt>
                <c:pt idx="22">
                  <c:v>1.222912</c:v>
                </c:pt>
                <c:pt idx="23">
                  <c:v>1.222912</c:v>
                </c:pt>
                <c:pt idx="24">
                  <c:v>1.222912</c:v>
                </c:pt>
                <c:pt idx="25">
                  <c:v>1.222912</c:v>
                </c:pt>
                <c:pt idx="26">
                  <c:v>1.222912</c:v>
                </c:pt>
                <c:pt idx="27">
                  <c:v>1.222912</c:v>
                </c:pt>
                <c:pt idx="28">
                  <c:v>1.222912</c:v>
                </c:pt>
                <c:pt idx="29">
                  <c:v>1.222912</c:v>
                </c:pt>
              </c:numCache>
            </c:numRef>
          </c:val>
          <c:smooth val="0"/>
        </c:ser>
        <c:marker val="1"/>
        <c:axId val="34971660"/>
        <c:axId val="46309485"/>
      </c:lineChart>
      <c:catAx>
        <c:axId val="34971660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09485"/>
        <c:crosses val="autoZero"/>
        <c:auto val="1"/>
        <c:lblOffset val="100"/>
        <c:tickLblSkip val="1"/>
        <c:noMultiLvlLbl val="0"/>
      </c:catAx>
      <c:valAx>
        <c:axId val="46309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71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015"/>
          <c:w val="0.0885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104775</xdr:rowOff>
    </xdr:from>
    <xdr:to>
      <xdr:col>12</xdr:col>
      <xdr:colOff>742950</xdr:colOff>
      <xdr:row>59</xdr:row>
      <xdr:rowOff>114300</xdr:rowOff>
    </xdr:to>
    <xdr:graphicFrame>
      <xdr:nvGraphicFramePr>
        <xdr:cNvPr id="1" name="グラフ 1"/>
        <xdr:cNvGraphicFramePr/>
      </xdr:nvGraphicFramePr>
      <xdr:xfrm>
        <a:off x="19050" y="6610350"/>
        <a:ext cx="99822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59</xdr:row>
      <xdr:rowOff>152400</xdr:rowOff>
    </xdr:from>
    <xdr:to>
      <xdr:col>12</xdr:col>
      <xdr:colOff>733425</xdr:colOff>
      <xdr:row>80</xdr:row>
      <xdr:rowOff>19050</xdr:rowOff>
    </xdr:to>
    <xdr:graphicFrame>
      <xdr:nvGraphicFramePr>
        <xdr:cNvPr id="2" name="グラフ 2"/>
        <xdr:cNvGraphicFramePr/>
      </xdr:nvGraphicFramePr>
      <xdr:xfrm>
        <a:off x="19050" y="10258425"/>
        <a:ext cx="99726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PageLayoutView="0" workbookViewId="0" topLeftCell="A1">
      <selection activeCell="U12" sqref="U12"/>
    </sheetView>
  </sheetViews>
  <sheetFormatPr defaultColWidth="9.00390625" defaultRowHeight="13.5"/>
  <cols>
    <col min="1" max="19" width="6.625" style="0" customWidth="1"/>
  </cols>
  <sheetData>
    <row r="1" ht="13.5" thickBot="1">
      <c r="J1" t="s">
        <v>22</v>
      </c>
    </row>
    <row r="2" spans="10:13" ht="14.25" thickBot="1">
      <c r="J2" s="40" t="s">
        <v>16</v>
      </c>
      <c r="K2" s="10" t="s">
        <v>17</v>
      </c>
      <c r="L2" s="10" t="s">
        <v>18</v>
      </c>
      <c r="M2" s="39" t="s">
        <v>19</v>
      </c>
    </row>
    <row r="3" spans="10:13" ht="14.25" thickTop="1">
      <c r="J3" s="7">
        <v>2</v>
      </c>
      <c r="K3" s="32">
        <v>1.88</v>
      </c>
      <c r="L3" s="32">
        <v>3.267</v>
      </c>
      <c r="M3" s="61" t="s">
        <v>20</v>
      </c>
    </row>
    <row r="4" spans="10:13" ht="12.75">
      <c r="J4" s="4">
        <v>3</v>
      </c>
      <c r="K4" s="1">
        <v>1.023</v>
      </c>
      <c r="L4" s="1">
        <v>2.575</v>
      </c>
      <c r="M4" s="62" t="s">
        <v>20</v>
      </c>
    </row>
    <row r="5" spans="10:13" ht="12.75">
      <c r="J5" s="4">
        <v>4</v>
      </c>
      <c r="K5" s="1">
        <v>0.729</v>
      </c>
      <c r="L5" s="1">
        <v>2.282</v>
      </c>
      <c r="M5" s="62" t="s">
        <v>20</v>
      </c>
    </row>
    <row r="6" spans="2:13" ht="16.5" thickBot="1">
      <c r="B6" s="17" t="s">
        <v>23</v>
      </c>
      <c r="J6" s="4">
        <v>5</v>
      </c>
      <c r="K6" s="1">
        <v>0.577</v>
      </c>
      <c r="L6" s="1">
        <v>2.115</v>
      </c>
      <c r="M6" s="62" t="s">
        <v>20</v>
      </c>
    </row>
    <row r="7" spans="1:24" ht="16.5" thickBot="1">
      <c r="A7" s="96" t="s">
        <v>34</v>
      </c>
      <c r="B7" s="20"/>
      <c r="C7" s="22"/>
      <c r="D7" s="21"/>
      <c r="E7" s="48" t="s">
        <v>39</v>
      </c>
      <c r="F7" s="21"/>
      <c r="G7" s="22">
        <v>8</v>
      </c>
      <c r="H7" s="23"/>
      <c r="J7" s="4">
        <v>6</v>
      </c>
      <c r="K7" s="1">
        <v>0.483</v>
      </c>
      <c r="L7" s="1">
        <v>2.004</v>
      </c>
      <c r="M7" s="62" t="s">
        <v>20</v>
      </c>
      <c r="N7" s="109" t="s">
        <v>47</v>
      </c>
      <c r="O7" s="86"/>
      <c r="P7" s="87"/>
      <c r="Q7" s="109" t="s">
        <v>49</v>
      </c>
      <c r="R7" s="86"/>
      <c r="S7" s="87"/>
      <c r="U7" s="85"/>
      <c r="V7" s="25"/>
      <c r="W7" s="25"/>
      <c r="X7" s="25"/>
    </row>
    <row r="8" spans="1:24" ht="17.25">
      <c r="A8" s="97" t="s">
        <v>36</v>
      </c>
      <c r="B8" s="24"/>
      <c r="C8" s="49"/>
      <c r="D8" s="25"/>
      <c r="E8" s="105" t="s">
        <v>41</v>
      </c>
      <c r="F8" s="106"/>
      <c r="G8" s="19"/>
      <c r="H8" s="26"/>
      <c r="J8" s="4">
        <v>7</v>
      </c>
      <c r="K8" s="1">
        <v>0.419</v>
      </c>
      <c r="L8" s="1">
        <v>1.924</v>
      </c>
      <c r="M8" s="36">
        <v>0.076</v>
      </c>
      <c r="N8" s="44"/>
      <c r="O8" s="45"/>
      <c r="P8" s="46"/>
      <c r="Q8" s="44"/>
      <c r="R8" s="45"/>
      <c r="S8" s="46"/>
      <c r="U8" s="25"/>
      <c r="V8" s="25"/>
      <c r="W8" s="25"/>
      <c r="X8" s="25"/>
    </row>
    <row r="9" spans="1:24" ht="15.75" customHeight="1">
      <c r="A9" s="103" t="s">
        <v>24</v>
      </c>
      <c r="B9" s="104"/>
      <c r="C9" s="19"/>
      <c r="D9" s="18"/>
      <c r="E9" s="107" t="s">
        <v>29</v>
      </c>
      <c r="F9" s="18"/>
      <c r="G9" s="19"/>
      <c r="H9" s="26"/>
      <c r="J9" s="4">
        <v>8</v>
      </c>
      <c r="K9" s="1">
        <v>0.373</v>
      </c>
      <c r="L9" s="1">
        <v>1.864</v>
      </c>
      <c r="M9" s="36">
        <v>0.136</v>
      </c>
      <c r="N9" s="47"/>
      <c r="O9" s="25"/>
      <c r="P9" s="63">
        <f>N13+VLOOKUP(G7,J2:M11,2,FALSE)*Q13</f>
        <v>33.310016000000005</v>
      </c>
      <c r="Q9" s="47"/>
      <c r="R9" s="25"/>
      <c r="S9" s="28">
        <f>VLOOKUP(G7,J2:M11,3,FALSE)*Q13</f>
        <v>16.761088</v>
      </c>
      <c r="U9" s="25"/>
      <c r="V9" s="25"/>
      <c r="W9" s="25"/>
      <c r="X9" s="25"/>
    </row>
    <row r="10" spans="1:24" ht="13.5">
      <c r="A10" s="101" t="s">
        <v>26</v>
      </c>
      <c r="B10" s="102"/>
      <c r="C10" s="19"/>
      <c r="D10" s="18"/>
      <c r="E10" s="107" t="s">
        <v>44</v>
      </c>
      <c r="F10" s="18"/>
      <c r="G10" s="19"/>
      <c r="H10" s="26"/>
      <c r="I10" s="25"/>
      <c r="J10" s="4">
        <v>9</v>
      </c>
      <c r="K10" s="1">
        <v>0.337</v>
      </c>
      <c r="L10" s="1">
        <v>1.864</v>
      </c>
      <c r="M10" s="36">
        <v>0.184</v>
      </c>
      <c r="N10" s="47"/>
      <c r="O10" s="25"/>
      <c r="P10" s="28"/>
      <c r="Q10" s="47"/>
      <c r="R10" s="25"/>
      <c r="S10" s="28"/>
      <c r="U10" s="25"/>
      <c r="V10" s="25"/>
      <c r="W10" s="25"/>
      <c r="X10" s="25"/>
    </row>
    <row r="11" spans="1:24" ht="16.5" customHeight="1" thickBot="1">
      <c r="A11" s="99" t="s">
        <v>28</v>
      </c>
      <c r="B11" s="100"/>
      <c r="C11" s="50"/>
      <c r="D11" s="51"/>
      <c r="E11" s="108" t="s">
        <v>30</v>
      </c>
      <c r="F11" s="51"/>
      <c r="G11" s="50"/>
      <c r="H11" s="52"/>
      <c r="I11" s="25"/>
      <c r="J11" s="5">
        <v>10</v>
      </c>
      <c r="K11" s="27">
        <v>0.308</v>
      </c>
      <c r="L11" s="27">
        <v>1.777</v>
      </c>
      <c r="M11" s="38">
        <v>0.223</v>
      </c>
      <c r="N11" s="47"/>
      <c r="O11" s="25"/>
      <c r="P11" s="28">
        <f>N13-VLOOKUP(G7,J2:M11,2,FALSE)*Q13</f>
        <v>26.601984</v>
      </c>
      <c r="Q11" s="47"/>
      <c r="R11" s="25"/>
      <c r="S11" s="28">
        <f>IF(G7&gt;6,VLOOKUP(G7,J2:M11,4,FALSE)*Q13,"")</f>
        <v>1.222912</v>
      </c>
      <c r="U11" s="25"/>
      <c r="V11" s="25"/>
      <c r="W11" s="25"/>
      <c r="X11" s="25"/>
    </row>
    <row r="12" spans="1:24" ht="13.5" thickBot="1">
      <c r="A12" s="110" t="s">
        <v>31</v>
      </c>
      <c r="B12" s="53" t="s">
        <v>0</v>
      </c>
      <c r="C12" s="54" t="s">
        <v>1</v>
      </c>
      <c r="D12" s="54" t="s">
        <v>2</v>
      </c>
      <c r="E12" s="54" t="s">
        <v>3</v>
      </c>
      <c r="F12" s="54" t="s">
        <v>4</v>
      </c>
      <c r="G12" s="54" t="s">
        <v>5</v>
      </c>
      <c r="H12" s="54" t="s">
        <v>6</v>
      </c>
      <c r="I12" s="54" t="s">
        <v>7</v>
      </c>
      <c r="J12" s="54" t="s">
        <v>8</v>
      </c>
      <c r="K12" s="54" t="s">
        <v>9</v>
      </c>
      <c r="L12" s="111" t="s">
        <v>32</v>
      </c>
      <c r="M12" s="112" t="s">
        <v>33</v>
      </c>
      <c r="N12" s="56" t="s">
        <v>11</v>
      </c>
      <c r="O12" s="57" t="s">
        <v>13</v>
      </c>
      <c r="P12" s="58" t="s">
        <v>15</v>
      </c>
      <c r="Q12" s="59" t="s">
        <v>10</v>
      </c>
      <c r="R12" s="55" t="s">
        <v>12</v>
      </c>
      <c r="S12" s="60" t="s">
        <v>14</v>
      </c>
      <c r="U12" s="25"/>
      <c r="V12" s="25"/>
      <c r="W12" s="25"/>
      <c r="X12" s="25"/>
    </row>
    <row r="13" spans="1:24" ht="12.75">
      <c r="A13" s="14">
        <v>1</v>
      </c>
      <c r="B13" s="11">
        <v>30</v>
      </c>
      <c r="C13" s="8">
        <v>34.9</v>
      </c>
      <c r="D13" s="8">
        <v>27.2</v>
      </c>
      <c r="E13" s="8">
        <v>32.2</v>
      </c>
      <c r="F13" s="8">
        <v>24.3</v>
      </c>
      <c r="G13" s="8">
        <v>35</v>
      </c>
      <c r="H13" s="8">
        <v>30</v>
      </c>
      <c r="I13" s="8">
        <v>33.7</v>
      </c>
      <c r="J13" s="8"/>
      <c r="K13" s="8"/>
      <c r="L13" s="9">
        <f>AVERAGE(B13:K13)</f>
        <v>30.9125</v>
      </c>
      <c r="M13" s="29">
        <f>MAX(B13:K13)-MIN(B13:K13)</f>
        <v>10.7</v>
      </c>
      <c r="N13" s="33">
        <f>AVERAGE(L13:L42)</f>
        <v>29.956000000000003</v>
      </c>
      <c r="O13" s="64">
        <f aca="true" t="shared" si="0" ref="O13:O42">$P$9</f>
        <v>33.310016000000005</v>
      </c>
      <c r="P13" s="34">
        <f aca="true" t="shared" si="1" ref="P13:P42">$P$11</f>
        <v>26.601984</v>
      </c>
      <c r="Q13" s="41">
        <f>AVERAGE(M13:M42)</f>
        <v>8.991999999999999</v>
      </c>
      <c r="R13" s="32">
        <f aca="true" t="shared" si="2" ref="R13:R42">$S$9</f>
        <v>16.761088</v>
      </c>
      <c r="S13" s="34">
        <f aca="true" t="shared" si="3" ref="S13:S42">$S$11</f>
        <v>1.222912</v>
      </c>
      <c r="U13" s="25"/>
      <c r="V13" s="25"/>
      <c r="W13" s="25"/>
      <c r="X13" s="25"/>
    </row>
    <row r="14" spans="1:24" ht="12.75">
      <c r="A14" s="15">
        <v>2</v>
      </c>
      <c r="B14" s="12">
        <v>28.2</v>
      </c>
      <c r="C14" s="2">
        <v>30.6</v>
      </c>
      <c r="D14" s="2">
        <v>24.3</v>
      </c>
      <c r="E14" s="2">
        <v>33.4</v>
      </c>
      <c r="F14" s="2">
        <v>33</v>
      </c>
      <c r="G14" s="2">
        <v>31.5</v>
      </c>
      <c r="H14" s="2">
        <v>28.2</v>
      </c>
      <c r="I14" s="2">
        <v>28.1</v>
      </c>
      <c r="J14" s="2"/>
      <c r="K14" s="2"/>
      <c r="L14" s="3">
        <f aca="true" t="shared" si="4" ref="L14:L37">AVERAGE(B14:K14)</f>
        <v>29.662499999999998</v>
      </c>
      <c r="M14" s="30">
        <f aca="true" t="shared" si="5" ref="M14:M37">MAX(B14:K14)-MIN(B14:K14)</f>
        <v>9.099999999999998</v>
      </c>
      <c r="N14" s="35">
        <f aca="true" t="shared" si="6" ref="N14:N42">$N$13</f>
        <v>29.956000000000003</v>
      </c>
      <c r="O14" s="65">
        <f t="shared" si="0"/>
        <v>33.310016000000005</v>
      </c>
      <c r="P14" s="36">
        <f t="shared" si="1"/>
        <v>26.601984</v>
      </c>
      <c r="Q14" s="42">
        <f aca="true" t="shared" si="7" ref="Q14:Q42">$Q$13</f>
        <v>8.991999999999999</v>
      </c>
      <c r="R14" s="1">
        <f t="shared" si="2"/>
        <v>16.761088</v>
      </c>
      <c r="S14" s="36">
        <f t="shared" si="3"/>
        <v>1.222912</v>
      </c>
      <c r="U14" s="25"/>
      <c r="V14" s="25"/>
      <c r="W14" s="25"/>
      <c r="X14" s="25"/>
    </row>
    <row r="15" spans="1:24" ht="12.75">
      <c r="A15" s="15">
        <v>3</v>
      </c>
      <c r="B15" s="12">
        <v>31.3</v>
      </c>
      <c r="C15" s="2">
        <v>34.5</v>
      </c>
      <c r="D15" s="2">
        <v>29.3</v>
      </c>
      <c r="E15" s="2">
        <v>31</v>
      </c>
      <c r="F15" s="2">
        <v>29.3</v>
      </c>
      <c r="G15" s="2">
        <v>29.5</v>
      </c>
      <c r="H15" s="2">
        <v>26.1</v>
      </c>
      <c r="I15" s="2">
        <v>29.9</v>
      </c>
      <c r="J15" s="2"/>
      <c r="K15" s="2"/>
      <c r="L15" s="3">
        <f t="shared" si="4"/>
        <v>30.1125</v>
      </c>
      <c r="M15" s="30">
        <f t="shared" si="5"/>
        <v>8.399999999999999</v>
      </c>
      <c r="N15" s="35">
        <f t="shared" si="6"/>
        <v>29.956000000000003</v>
      </c>
      <c r="O15" s="65">
        <f t="shared" si="0"/>
        <v>33.310016000000005</v>
      </c>
      <c r="P15" s="36">
        <f t="shared" si="1"/>
        <v>26.601984</v>
      </c>
      <c r="Q15" s="42">
        <f t="shared" si="7"/>
        <v>8.991999999999999</v>
      </c>
      <c r="R15" s="1">
        <f t="shared" si="2"/>
        <v>16.761088</v>
      </c>
      <c r="S15" s="36">
        <f t="shared" si="3"/>
        <v>1.222912</v>
      </c>
      <c r="U15" s="25"/>
      <c r="V15" s="25"/>
      <c r="W15" s="25"/>
      <c r="X15" s="25"/>
    </row>
    <row r="16" spans="1:24" ht="12.75">
      <c r="A16" s="15">
        <v>4</v>
      </c>
      <c r="B16" s="12">
        <v>30.3</v>
      </c>
      <c r="C16" s="2">
        <v>32.3</v>
      </c>
      <c r="D16" s="2">
        <v>34.4</v>
      </c>
      <c r="E16" s="2">
        <v>25.7</v>
      </c>
      <c r="F16" s="2">
        <v>32.1</v>
      </c>
      <c r="G16" s="2">
        <v>31.9</v>
      </c>
      <c r="H16" s="2">
        <v>31.9</v>
      </c>
      <c r="I16" s="2">
        <v>29.5</v>
      </c>
      <c r="J16" s="2"/>
      <c r="K16" s="2"/>
      <c r="L16" s="3">
        <f t="shared" si="4"/>
        <v>31.012500000000003</v>
      </c>
      <c r="M16" s="30">
        <f t="shared" si="5"/>
        <v>8.7</v>
      </c>
      <c r="N16" s="35">
        <f t="shared" si="6"/>
        <v>29.956000000000003</v>
      </c>
      <c r="O16" s="65">
        <f t="shared" si="0"/>
        <v>33.310016000000005</v>
      </c>
      <c r="P16" s="36">
        <f t="shared" si="1"/>
        <v>26.601984</v>
      </c>
      <c r="Q16" s="42">
        <f t="shared" si="7"/>
        <v>8.991999999999999</v>
      </c>
      <c r="R16" s="1">
        <f t="shared" si="2"/>
        <v>16.761088</v>
      </c>
      <c r="S16" s="36">
        <f t="shared" si="3"/>
        <v>1.222912</v>
      </c>
      <c r="U16" s="25"/>
      <c r="V16" s="25"/>
      <c r="W16" s="25"/>
      <c r="X16" s="25"/>
    </row>
    <row r="17" spans="1:19" ht="12.75">
      <c r="A17" s="15">
        <v>5</v>
      </c>
      <c r="B17" s="12">
        <v>32.3</v>
      </c>
      <c r="C17" s="2">
        <v>33.4</v>
      </c>
      <c r="D17" s="2">
        <v>33.4</v>
      </c>
      <c r="E17" s="2">
        <v>31.5</v>
      </c>
      <c r="F17" s="2">
        <v>30.2</v>
      </c>
      <c r="G17" s="2">
        <v>27.4</v>
      </c>
      <c r="H17" s="2">
        <v>32.1</v>
      </c>
      <c r="I17" s="2">
        <v>32.6</v>
      </c>
      <c r="J17" s="2"/>
      <c r="K17" s="2"/>
      <c r="L17" s="3">
        <f t="shared" si="4"/>
        <v>31.612499999999997</v>
      </c>
      <c r="M17" s="30">
        <f t="shared" si="5"/>
        <v>6</v>
      </c>
      <c r="N17" s="35">
        <f t="shared" si="6"/>
        <v>29.956000000000003</v>
      </c>
      <c r="O17" s="65">
        <f t="shared" si="0"/>
        <v>33.310016000000005</v>
      </c>
      <c r="P17" s="36">
        <f t="shared" si="1"/>
        <v>26.601984</v>
      </c>
      <c r="Q17" s="42">
        <f t="shared" si="7"/>
        <v>8.991999999999999</v>
      </c>
      <c r="R17" s="1">
        <f t="shared" si="2"/>
        <v>16.761088</v>
      </c>
      <c r="S17" s="36">
        <f t="shared" si="3"/>
        <v>1.222912</v>
      </c>
    </row>
    <row r="18" spans="1:19" ht="12.75">
      <c r="A18" s="15">
        <v>6</v>
      </c>
      <c r="B18" s="12">
        <v>27.5</v>
      </c>
      <c r="C18" s="2">
        <v>34.5</v>
      </c>
      <c r="D18" s="2">
        <v>33.5</v>
      </c>
      <c r="E18" s="2">
        <v>26.7</v>
      </c>
      <c r="F18" s="2">
        <v>30.5</v>
      </c>
      <c r="G18" s="2">
        <v>28.8</v>
      </c>
      <c r="H18" s="2">
        <v>28</v>
      </c>
      <c r="I18" s="2">
        <v>25.7</v>
      </c>
      <c r="J18" s="2"/>
      <c r="K18" s="2"/>
      <c r="L18" s="3">
        <f t="shared" si="4"/>
        <v>29.4</v>
      </c>
      <c r="M18" s="30">
        <f t="shared" si="5"/>
        <v>8.8</v>
      </c>
      <c r="N18" s="35">
        <f t="shared" si="6"/>
        <v>29.956000000000003</v>
      </c>
      <c r="O18" s="65">
        <f t="shared" si="0"/>
        <v>33.310016000000005</v>
      </c>
      <c r="P18" s="36">
        <f t="shared" si="1"/>
        <v>26.601984</v>
      </c>
      <c r="Q18" s="42">
        <f t="shared" si="7"/>
        <v>8.991999999999999</v>
      </c>
      <c r="R18" s="1">
        <f t="shared" si="2"/>
        <v>16.761088</v>
      </c>
      <c r="S18" s="36">
        <f t="shared" si="3"/>
        <v>1.222912</v>
      </c>
    </row>
    <row r="19" spans="1:19" ht="12.75">
      <c r="A19" s="15">
        <v>7</v>
      </c>
      <c r="B19" s="12">
        <v>30.1</v>
      </c>
      <c r="C19" s="2">
        <v>27.4</v>
      </c>
      <c r="D19" s="2">
        <v>27.6</v>
      </c>
      <c r="E19" s="2">
        <v>25.2</v>
      </c>
      <c r="F19" s="2">
        <v>30.6</v>
      </c>
      <c r="G19" s="2">
        <v>31.4</v>
      </c>
      <c r="H19" s="2">
        <v>29.5</v>
      </c>
      <c r="I19" s="2">
        <v>31.3</v>
      </c>
      <c r="J19" s="2"/>
      <c r="K19" s="2"/>
      <c r="L19" s="3">
        <f t="shared" si="4"/>
        <v>29.137500000000003</v>
      </c>
      <c r="M19" s="30">
        <f t="shared" si="5"/>
        <v>6.199999999999999</v>
      </c>
      <c r="N19" s="35">
        <f t="shared" si="6"/>
        <v>29.956000000000003</v>
      </c>
      <c r="O19" s="65">
        <f t="shared" si="0"/>
        <v>33.310016000000005</v>
      </c>
      <c r="P19" s="36">
        <f t="shared" si="1"/>
        <v>26.601984</v>
      </c>
      <c r="Q19" s="42">
        <f t="shared" si="7"/>
        <v>8.991999999999999</v>
      </c>
      <c r="R19" s="1">
        <f t="shared" si="2"/>
        <v>16.761088</v>
      </c>
      <c r="S19" s="36">
        <f t="shared" si="3"/>
        <v>1.222912</v>
      </c>
    </row>
    <row r="20" spans="1:19" ht="12.75">
      <c r="A20" s="15">
        <v>8</v>
      </c>
      <c r="B20" s="12">
        <v>28.4</v>
      </c>
      <c r="C20" s="2">
        <v>35.8</v>
      </c>
      <c r="D20" s="2">
        <v>30.2</v>
      </c>
      <c r="E20" s="2">
        <v>30</v>
      </c>
      <c r="F20" s="2">
        <v>30.5</v>
      </c>
      <c r="G20" s="2">
        <v>29.6</v>
      </c>
      <c r="H20" s="2">
        <v>29.5</v>
      </c>
      <c r="I20" s="2">
        <v>33.8</v>
      </c>
      <c r="J20" s="2"/>
      <c r="K20" s="2"/>
      <c r="L20" s="3">
        <f t="shared" si="4"/>
        <v>30.974999999999994</v>
      </c>
      <c r="M20" s="30">
        <f t="shared" si="5"/>
        <v>7.399999999999999</v>
      </c>
      <c r="N20" s="35">
        <f t="shared" si="6"/>
        <v>29.956000000000003</v>
      </c>
      <c r="O20" s="65">
        <f t="shared" si="0"/>
        <v>33.310016000000005</v>
      </c>
      <c r="P20" s="36">
        <f t="shared" si="1"/>
        <v>26.601984</v>
      </c>
      <c r="Q20" s="42">
        <f t="shared" si="7"/>
        <v>8.991999999999999</v>
      </c>
      <c r="R20" s="1">
        <f t="shared" si="2"/>
        <v>16.761088</v>
      </c>
      <c r="S20" s="36">
        <f t="shared" si="3"/>
        <v>1.222912</v>
      </c>
    </row>
    <row r="21" spans="1:19" ht="12.75">
      <c r="A21" s="15">
        <v>9</v>
      </c>
      <c r="B21" s="12">
        <v>34</v>
      </c>
      <c r="C21" s="2">
        <v>31.1</v>
      </c>
      <c r="D21" s="2">
        <v>26.5</v>
      </c>
      <c r="E21" s="2">
        <v>37.1</v>
      </c>
      <c r="F21" s="2">
        <v>32.6</v>
      </c>
      <c r="G21" s="2">
        <v>27.8</v>
      </c>
      <c r="H21" s="2">
        <v>31.8</v>
      </c>
      <c r="I21" s="2">
        <v>31.2</v>
      </c>
      <c r="J21" s="2"/>
      <c r="K21" s="2"/>
      <c r="L21" s="3">
        <f t="shared" si="4"/>
        <v>31.5125</v>
      </c>
      <c r="M21" s="30">
        <f t="shared" si="5"/>
        <v>10.600000000000001</v>
      </c>
      <c r="N21" s="35">
        <f t="shared" si="6"/>
        <v>29.956000000000003</v>
      </c>
      <c r="O21" s="65">
        <f t="shared" si="0"/>
        <v>33.310016000000005</v>
      </c>
      <c r="P21" s="36">
        <f t="shared" si="1"/>
        <v>26.601984</v>
      </c>
      <c r="Q21" s="42">
        <f t="shared" si="7"/>
        <v>8.991999999999999</v>
      </c>
      <c r="R21" s="1">
        <f t="shared" si="2"/>
        <v>16.761088</v>
      </c>
      <c r="S21" s="36">
        <f t="shared" si="3"/>
        <v>1.222912</v>
      </c>
    </row>
    <row r="22" spans="1:19" ht="12.75">
      <c r="A22" s="15">
        <v>10</v>
      </c>
      <c r="B22" s="12">
        <v>35.2</v>
      </c>
      <c r="C22" s="2">
        <v>24.8</v>
      </c>
      <c r="D22" s="2">
        <v>32.9</v>
      </c>
      <c r="E22" s="2">
        <v>27.3</v>
      </c>
      <c r="F22" s="2">
        <v>27.1</v>
      </c>
      <c r="G22" s="2">
        <v>28.8</v>
      </c>
      <c r="H22" s="2">
        <v>29.5</v>
      </c>
      <c r="I22" s="2">
        <v>24.9</v>
      </c>
      <c r="J22" s="2"/>
      <c r="K22" s="2"/>
      <c r="L22" s="3">
        <f t="shared" si="4"/>
        <v>28.812500000000004</v>
      </c>
      <c r="M22" s="30">
        <f t="shared" si="5"/>
        <v>10.400000000000002</v>
      </c>
      <c r="N22" s="35">
        <f t="shared" si="6"/>
        <v>29.956000000000003</v>
      </c>
      <c r="O22" s="65">
        <f t="shared" si="0"/>
        <v>33.310016000000005</v>
      </c>
      <c r="P22" s="36">
        <f t="shared" si="1"/>
        <v>26.601984</v>
      </c>
      <c r="Q22" s="42">
        <f t="shared" si="7"/>
        <v>8.991999999999999</v>
      </c>
      <c r="R22" s="1">
        <f t="shared" si="2"/>
        <v>16.761088</v>
      </c>
      <c r="S22" s="36">
        <f t="shared" si="3"/>
        <v>1.222912</v>
      </c>
    </row>
    <row r="23" spans="1:19" ht="12.75">
      <c r="A23" s="15">
        <v>11</v>
      </c>
      <c r="B23" s="12">
        <v>28.2</v>
      </c>
      <c r="C23" s="2">
        <v>28.2</v>
      </c>
      <c r="D23" s="2">
        <v>26.3</v>
      </c>
      <c r="E23" s="2">
        <v>29</v>
      </c>
      <c r="F23" s="2">
        <v>30.8</v>
      </c>
      <c r="G23" s="2">
        <v>25.4</v>
      </c>
      <c r="H23" s="2">
        <v>26.7</v>
      </c>
      <c r="I23" s="2">
        <v>24.6</v>
      </c>
      <c r="J23" s="2"/>
      <c r="K23" s="2"/>
      <c r="L23" s="3">
        <f t="shared" si="4"/>
        <v>27.4</v>
      </c>
      <c r="M23" s="30">
        <f t="shared" si="5"/>
        <v>6.199999999999999</v>
      </c>
      <c r="N23" s="35">
        <f t="shared" si="6"/>
        <v>29.956000000000003</v>
      </c>
      <c r="O23" s="65">
        <f t="shared" si="0"/>
        <v>33.310016000000005</v>
      </c>
      <c r="P23" s="36">
        <f t="shared" si="1"/>
        <v>26.601984</v>
      </c>
      <c r="Q23" s="42">
        <f t="shared" si="7"/>
        <v>8.991999999999999</v>
      </c>
      <c r="R23" s="1">
        <f t="shared" si="2"/>
        <v>16.761088</v>
      </c>
      <c r="S23" s="36">
        <f t="shared" si="3"/>
        <v>1.222912</v>
      </c>
    </row>
    <row r="24" spans="1:19" ht="12.75">
      <c r="A24" s="15">
        <v>12</v>
      </c>
      <c r="B24" s="12">
        <v>32.5</v>
      </c>
      <c r="C24" s="2">
        <v>26.8</v>
      </c>
      <c r="D24" s="2">
        <v>33.5</v>
      </c>
      <c r="E24" s="2">
        <v>27.5</v>
      </c>
      <c r="F24" s="2">
        <v>28</v>
      </c>
      <c r="G24" s="2">
        <v>35.8</v>
      </c>
      <c r="H24" s="2">
        <v>30.7</v>
      </c>
      <c r="I24" s="2">
        <v>29.7</v>
      </c>
      <c r="J24" s="2"/>
      <c r="K24" s="2"/>
      <c r="L24" s="3">
        <f t="shared" si="4"/>
        <v>30.5625</v>
      </c>
      <c r="M24" s="30">
        <f t="shared" si="5"/>
        <v>8.999999999999996</v>
      </c>
      <c r="N24" s="35">
        <f t="shared" si="6"/>
        <v>29.956000000000003</v>
      </c>
      <c r="O24" s="65">
        <f t="shared" si="0"/>
        <v>33.310016000000005</v>
      </c>
      <c r="P24" s="36">
        <f t="shared" si="1"/>
        <v>26.601984</v>
      </c>
      <c r="Q24" s="42">
        <f t="shared" si="7"/>
        <v>8.991999999999999</v>
      </c>
      <c r="R24" s="1">
        <f t="shared" si="2"/>
        <v>16.761088</v>
      </c>
      <c r="S24" s="36">
        <f t="shared" si="3"/>
        <v>1.222912</v>
      </c>
    </row>
    <row r="25" spans="1:19" ht="12.75">
      <c r="A25" s="15">
        <v>13</v>
      </c>
      <c r="B25" s="12">
        <v>30.6</v>
      </c>
      <c r="C25" s="2">
        <v>26.1</v>
      </c>
      <c r="D25" s="2">
        <v>33.2</v>
      </c>
      <c r="E25" s="2">
        <v>31.8</v>
      </c>
      <c r="F25" s="2">
        <v>28.3</v>
      </c>
      <c r="G25" s="2">
        <v>37.6</v>
      </c>
      <c r="H25" s="2">
        <v>21.3</v>
      </c>
      <c r="I25" s="2">
        <v>32.9</v>
      </c>
      <c r="J25" s="2"/>
      <c r="K25" s="2"/>
      <c r="L25" s="3">
        <f t="shared" si="4"/>
        <v>30.225</v>
      </c>
      <c r="M25" s="30">
        <f t="shared" si="5"/>
        <v>16.3</v>
      </c>
      <c r="N25" s="35">
        <f t="shared" si="6"/>
        <v>29.956000000000003</v>
      </c>
      <c r="O25" s="65">
        <f t="shared" si="0"/>
        <v>33.310016000000005</v>
      </c>
      <c r="P25" s="36">
        <f t="shared" si="1"/>
        <v>26.601984</v>
      </c>
      <c r="Q25" s="42">
        <f t="shared" si="7"/>
        <v>8.991999999999999</v>
      </c>
      <c r="R25" s="1">
        <f t="shared" si="2"/>
        <v>16.761088</v>
      </c>
      <c r="S25" s="36">
        <f t="shared" si="3"/>
        <v>1.222912</v>
      </c>
    </row>
    <row r="26" spans="1:19" ht="12.75">
      <c r="A26" s="15">
        <v>14</v>
      </c>
      <c r="B26" s="12">
        <v>28.4</v>
      </c>
      <c r="C26" s="2">
        <v>32.4</v>
      </c>
      <c r="D26" s="2">
        <v>27.6</v>
      </c>
      <c r="E26" s="2">
        <v>31.4</v>
      </c>
      <c r="F26" s="2">
        <v>28.4</v>
      </c>
      <c r="G26" s="2">
        <v>26.9</v>
      </c>
      <c r="H26" s="2">
        <v>31.1</v>
      </c>
      <c r="I26" s="2">
        <v>35.2</v>
      </c>
      <c r="J26" s="2"/>
      <c r="K26" s="2"/>
      <c r="L26" s="3">
        <f t="shared" si="4"/>
        <v>30.175000000000004</v>
      </c>
      <c r="M26" s="30">
        <f t="shared" si="5"/>
        <v>8.300000000000004</v>
      </c>
      <c r="N26" s="35">
        <f t="shared" si="6"/>
        <v>29.956000000000003</v>
      </c>
      <c r="O26" s="65">
        <f t="shared" si="0"/>
        <v>33.310016000000005</v>
      </c>
      <c r="P26" s="36">
        <f t="shared" si="1"/>
        <v>26.601984</v>
      </c>
      <c r="Q26" s="42">
        <f t="shared" si="7"/>
        <v>8.991999999999999</v>
      </c>
      <c r="R26" s="1">
        <f t="shared" si="2"/>
        <v>16.761088</v>
      </c>
      <c r="S26" s="36">
        <f t="shared" si="3"/>
        <v>1.222912</v>
      </c>
    </row>
    <row r="27" spans="1:19" ht="12.75">
      <c r="A27" s="15">
        <v>15</v>
      </c>
      <c r="B27" s="12">
        <v>29.3</v>
      </c>
      <c r="C27" s="2">
        <v>29.4</v>
      </c>
      <c r="D27" s="2">
        <v>33.1</v>
      </c>
      <c r="E27" s="2">
        <v>34.2</v>
      </c>
      <c r="F27" s="2">
        <v>32</v>
      </c>
      <c r="G27" s="2">
        <v>27.7</v>
      </c>
      <c r="H27" s="2">
        <v>27.6</v>
      </c>
      <c r="I27" s="2">
        <v>30.6</v>
      </c>
      <c r="J27" s="2"/>
      <c r="K27" s="2"/>
      <c r="L27" s="3">
        <f t="shared" si="4"/>
        <v>30.487499999999997</v>
      </c>
      <c r="M27" s="30">
        <f t="shared" si="5"/>
        <v>6.600000000000001</v>
      </c>
      <c r="N27" s="35">
        <f t="shared" si="6"/>
        <v>29.956000000000003</v>
      </c>
      <c r="O27" s="65">
        <f t="shared" si="0"/>
        <v>33.310016000000005</v>
      </c>
      <c r="P27" s="36">
        <f t="shared" si="1"/>
        <v>26.601984</v>
      </c>
      <c r="Q27" s="42">
        <f t="shared" si="7"/>
        <v>8.991999999999999</v>
      </c>
      <c r="R27" s="1">
        <f t="shared" si="2"/>
        <v>16.761088</v>
      </c>
      <c r="S27" s="36">
        <f t="shared" si="3"/>
        <v>1.222912</v>
      </c>
    </row>
    <row r="28" spans="1:19" ht="12.75">
      <c r="A28" s="15">
        <v>16</v>
      </c>
      <c r="B28" s="12">
        <v>23.9</v>
      </c>
      <c r="C28" s="2">
        <v>29.3</v>
      </c>
      <c r="D28" s="2">
        <v>34</v>
      </c>
      <c r="E28" s="2">
        <v>28.3</v>
      </c>
      <c r="F28" s="2">
        <v>28.3</v>
      </c>
      <c r="G28" s="2">
        <v>24.7</v>
      </c>
      <c r="H28" s="2">
        <v>31</v>
      </c>
      <c r="I28" s="2">
        <v>26.7</v>
      </c>
      <c r="J28" s="2"/>
      <c r="K28" s="2"/>
      <c r="L28" s="3">
        <f t="shared" si="4"/>
        <v>28.275</v>
      </c>
      <c r="M28" s="30">
        <f t="shared" si="5"/>
        <v>10.100000000000001</v>
      </c>
      <c r="N28" s="35">
        <f t="shared" si="6"/>
        <v>29.956000000000003</v>
      </c>
      <c r="O28" s="65">
        <f t="shared" si="0"/>
        <v>33.310016000000005</v>
      </c>
      <c r="P28" s="36">
        <f t="shared" si="1"/>
        <v>26.601984</v>
      </c>
      <c r="Q28" s="42">
        <f t="shared" si="7"/>
        <v>8.991999999999999</v>
      </c>
      <c r="R28" s="1">
        <f t="shared" si="2"/>
        <v>16.761088</v>
      </c>
      <c r="S28" s="36">
        <f t="shared" si="3"/>
        <v>1.222912</v>
      </c>
    </row>
    <row r="29" spans="1:19" ht="12.75">
      <c r="A29" s="15">
        <v>17</v>
      </c>
      <c r="B29" s="12">
        <v>30.4</v>
      </c>
      <c r="C29" s="2">
        <v>28.3</v>
      </c>
      <c r="D29" s="2">
        <v>27.9</v>
      </c>
      <c r="E29" s="2">
        <v>29.2</v>
      </c>
      <c r="F29" s="2">
        <v>33.4</v>
      </c>
      <c r="G29" s="2">
        <v>31.8</v>
      </c>
      <c r="H29" s="2">
        <v>34.7</v>
      </c>
      <c r="I29" s="2">
        <v>28.3</v>
      </c>
      <c r="J29" s="2"/>
      <c r="K29" s="2"/>
      <c r="L29" s="3">
        <f t="shared" si="4"/>
        <v>30.5</v>
      </c>
      <c r="M29" s="30">
        <f t="shared" si="5"/>
        <v>6.800000000000004</v>
      </c>
      <c r="N29" s="35">
        <f t="shared" si="6"/>
        <v>29.956000000000003</v>
      </c>
      <c r="O29" s="65">
        <f t="shared" si="0"/>
        <v>33.310016000000005</v>
      </c>
      <c r="P29" s="36">
        <f t="shared" si="1"/>
        <v>26.601984</v>
      </c>
      <c r="Q29" s="42">
        <f t="shared" si="7"/>
        <v>8.991999999999999</v>
      </c>
      <c r="R29" s="1">
        <f t="shared" si="2"/>
        <v>16.761088</v>
      </c>
      <c r="S29" s="36">
        <f t="shared" si="3"/>
        <v>1.222912</v>
      </c>
    </row>
    <row r="30" spans="1:19" ht="12.75">
      <c r="A30" s="15">
        <v>18</v>
      </c>
      <c r="B30" s="12">
        <v>33.2</v>
      </c>
      <c r="C30" s="2">
        <v>28.2</v>
      </c>
      <c r="D30" s="2">
        <v>25.4</v>
      </c>
      <c r="E30" s="2">
        <v>22.5</v>
      </c>
      <c r="F30" s="2">
        <v>33.8</v>
      </c>
      <c r="G30" s="2">
        <v>32.3</v>
      </c>
      <c r="H30" s="2">
        <v>22.7</v>
      </c>
      <c r="I30" s="2">
        <v>31.4</v>
      </c>
      <c r="J30" s="2"/>
      <c r="K30" s="2"/>
      <c r="L30" s="3">
        <f t="shared" si="4"/>
        <v>28.687500000000004</v>
      </c>
      <c r="M30" s="30">
        <f t="shared" si="5"/>
        <v>11.299999999999997</v>
      </c>
      <c r="N30" s="35">
        <f t="shared" si="6"/>
        <v>29.956000000000003</v>
      </c>
      <c r="O30" s="65">
        <f t="shared" si="0"/>
        <v>33.310016000000005</v>
      </c>
      <c r="P30" s="36">
        <f t="shared" si="1"/>
        <v>26.601984</v>
      </c>
      <c r="Q30" s="42">
        <f t="shared" si="7"/>
        <v>8.991999999999999</v>
      </c>
      <c r="R30" s="1">
        <f t="shared" si="2"/>
        <v>16.761088</v>
      </c>
      <c r="S30" s="36">
        <f t="shared" si="3"/>
        <v>1.222912</v>
      </c>
    </row>
    <row r="31" spans="1:19" ht="12.75">
      <c r="A31" s="15">
        <v>19</v>
      </c>
      <c r="B31" s="12">
        <v>27.7</v>
      </c>
      <c r="C31" s="2">
        <v>30.8</v>
      </c>
      <c r="D31" s="2">
        <v>27.7</v>
      </c>
      <c r="E31" s="2">
        <v>26.7</v>
      </c>
      <c r="F31" s="2">
        <v>29</v>
      </c>
      <c r="G31" s="2">
        <v>28.2</v>
      </c>
      <c r="H31" s="2">
        <v>25.4</v>
      </c>
      <c r="I31" s="2">
        <v>30.9</v>
      </c>
      <c r="J31" s="2"/>
      <c r="K31" s="2"/>
      <c r="L31" s="3">
        <f t="shared" si="4"/>
        <v>28.3</v>
      </c>
      <c r="M31" s="30">
        <f t="shared" si="5"/>
        <v>5.5</v>
      </c>
      <c r="N31" s="35">
        <f t="shared" si="6"/>
        <v>29.956000000000003</v>
      </c>
      <c r="O31" s="65">
        <f t="shared" si="0"/>
        <v>33.310016000000005</v>
      </c>
      <c r="P31" s="36">
        <f t="shared" si="1"/>
        <v>26.601984</v>
      </c>
      <c r="Q31" s="42">
        <f t="shared" si="7"/>
        <v>8.991999999999999</v>
      </c>
      <c r="R31" s="1">
        <f t="shared" si="2"/>
        <v>16.761088</v>
      </c>
      <c r="S31" s="36">
        <f t="shared" si="3"/>
        <v>1.222912</v>
      </c>
    </row>
    <row r="32" spans="1:19" ht="12.75">
      <c r="A32" s="15">
        <v>20</v>
      </c>
      <c r="B32" s="12">
        <v>28.7</v>
      </c>
      <c r="C32" s="2">
        <v>30.3</v>
      </c>
      <c r="D32" s="2">
        <v>28.5</v>
      </c>
      <c r="E32" s="2">
        <v>29.6</v>
      </c>
      <c r="F32" s="2">
        <v>26.7</v>
      </c>
      <c r="G32" s="2">
        <v>31.5</v>
      </c>
      <c r="H32" s="2">
        <v>27.7</v>
      </c>
      <c r="I32" s="2">
        <v>33.1</v>
      </c>
      <c r="J32" s="2"/>
      <c r="K32" s="2"/>
      <c r="L32" s="3">
        <f t="shared" si="4"/>
        <v>29.512499999999996</v>
      </c>
      <c r="M32" s="30">
        <f t="shared" si="5"/>
        <v>6.400000000000002</v>
      </c>
      <c r="N32" s="35">
        <f t="shared" si="6"/>
        <v>29.956000000000003</v>
      </c>
      <c r="O32" s="65">
        <f t="shared" si="0"/>
        <v>33.310016000000005</v>
      </c>
      <c r="P32" s="36">
        <f t="shared" si="1"/>
        <v>26.601984</v>
      </c>
      <c r="Q32" s="42">
        <f t="shared" si="7"/>
        <v>8.991999999999999</v>
      </c>
      <c r="R32" s="1">
        <f t="shared" si="2"/>
        <v>16.761088</v>
      </c>
      <c r="S32" s="36">
        <f t="shared" si="3"/>
        <v>1.222912</v>
      </c>
    </row>
    <row r="33" spans="1:19" ht="12.75">
      <c r="A33" s="15">
        <v>21</v>
      </c>
      <c r="B33" s="12">
        <v>28.7</v>
      </c>
      <c r="C33" s="2">
        <v>32.7</v>
      </c>
      <c r="D33" s="2">
        <v>32.8</v>
      </c>
      <c r="E33" s="2">
        <v>30.8</v>
      </c>
      <c r="F33" s="2">
        <v>31.3</v>
      </c>
      <c r="G33" s="2">
        <v>25.9</v>
      </c>
      <c r="H33" s="2">
        <v>33</v>
      </c>
      <c r="I33" s="2">
        <v>32.4</v>
      </c>
      <c r="J33" s="2"/>
      <c r="K33" s="2"/>
      <c r="L33" s="3">
        <f t="shared" si="4"/>
        <v>30.950000000000003</v>
      </c>
      <c r="M33" s="30">
        <f t="shared" si="5"/>
        <v>7.100000000000001</v>
      </c>
      <c r="N33" s="35">
        <f t="shared" si="6"/>
        <v>29.956000000000003</v>
      </c>
      <c r="O33" s="65">
        <f t="shared" si="0"/>
        <v>33.310016000000005</v>
      </c>
      <c r="P33" s="36">
        <f t="shared" si="1"/>
        <v>26.601984</v>
      </c>
      <c r="Q33" s="42">
        <f t="shared" si="7"/>
        <v>8.991999999999999</v>
      </c>
      <c r="R33" s="1">
        <f t="shared" si="2"/>
        <v>16.761088</v>
      </c>
      <c r="S33" s="36">
        <f t="shared" si="3"/>
        <v>1.222912</v>
      </c>
    </row>
    <row r="34" spans="1:19" ht="12.75">
      <c r="A34" s="15">
        <v>22</v>
      </c>
      <c r="B34" s="12">
        <v>28.3</v>
      </c>
      <c r="C34" s="2">
        <v>27.3</v>
      </c>
      <c r="D34" s="2">
        <v>35.9</v>
      </c>
      <c r="E34" s="2">
        <v>28.1</v>
      </c>
      <c r="F34" s="2">
        <v>27.3</v>
      </c>
      <c r="G34" s="2">
        <v>28.3</v>
      </c>
      <c r="H34" s="2">
        <v>32</v>
      </c>
      <c r="I34" s="2">
        <v>29</v>
      </c>
      <c r="J34" s="2"/>
      <c r="K34" s="2"/>
      <c r="L34" s="3">
        <f t="shared" si="4"/>
        <v>29.525000000000002</v>
      </c>
      <c r="M34" s="30">
        <f t="shared" si="5"/>
        <v>8.599999999999998</v>
      </c>
      <c r="N34" s="35">
        <f t="shared" si="6"/>
        <v>29.956000000000003</v>
      </c>
      <c r="O34" s="65">
        <f t="shared" si="0"/>
        <v>33.310016000000005</v>
      </c>
      <c r="P34" s="36">
        <f t="shared" si="1"/>
        <v>26.601984</v>
      </c>
      <c r="Q34" s="42">
        <f t="shared" si="7"/>
        <v>8.991999999999999</v>
      </c>
      <c r="R34" s="1">
        <f t="shared" si="2"/>
        <v>16.761088</v>
      </c>
      <c r="S34" s="36">
        <f t="shared" si="3"/>
        <v>1.222912</v>
      </c>
    </row>
    <row r="35" spans="1:19" ht="12.75">
      <c r="A35" s="15">
        <v>23</v>
      </c>
      <c r="B35" s="12">
        <v>27.3</v>
      </c>
      <c r="C35" s="2">
        <v>31.3</v>
      </c>
      <c r="D35" s="2">
        <v>41.5</v>
      </c>
      <c r="E35" s="2">
        <v>31.1</v>
      </c>
      <c r="F35" s="2">
        <v>36.1</v>
      </c>
      <c r="G35" s="2">
        <v>26.7</v>
      </c>
      <c r="H35" s="2">
        <v>25</v>
      </c>
      <c r="I35" s="2">
        <v>28</v>
      </c>
      <c r="J35" s="2"/>
      <c r="K35" s="2"/>
      <c r="L35" s="3">
        <f t="shared" si="4"/>
        <v>30.874999999999996</v>
      </c>
      <c r="M35" s="30">
        <f t="shared" si="5"/>
        <v>16.5</v>
      </c>
      <c r="N35" s="35">
        <f t="shared" si="6"/>
        <v>29.956000000000003</v>
      </c>
      <c r="O35" s="65">
        <f t="shared" si="0"/>
        <v>33.310016000000005</v>
      </c>
      <c r="P35" s="36">
        <f t="shared" si="1"/>
        <v>26.601984</v>
      </c>
      <c r="Q35" s="42">
        <f t="shared" si="7"/>
        <v>8.991999999999999</v>
      </c>
      <c r="R35" s="1">
        <f t="shared" si="2"/>
        <v>16.761088</v>
      </c>
      <c r="S35" s="36">
        <f t="shared" si="3"/>
        <v>1.222912</v>
      </c>
    </row>
    <row r="36" spans="1:19" ht="12.75">
      <c r="A36" s="15">
        <v>24</v>
      </c>
      <c r="B36" s="12">
        <v>30.8</v>
      </c>
      <c r="C36" s="2">
        <v>24.8</v>
      </c>
      <c r="D36" s="2">
        <v>35.3</v>
      </c>
      <c r="E36" s="2">
        <v>26.8</v>
      </c>
      <c r="F36" s="2">
        <v>27</v>
      </c>
      <c r="G36" s="2">
        <v>26.1</v>
      </c>
      <c r="H36" s="2">
        <v>30.9</v>
      </c>
      <c r="I36" s="2">
        <v>27.2</v>
      </c>
      <c r="J36" s="2"/>
      <c r="K36" s="2"/>
      <c r="L36" s="3">
        <f t="shared" si="4"/>
        <v>28.612499999999997</v>
      </c>
      <c r="M36" s="30">
        <f t="shared" si="5"/>
        <v>10.499999999999996</v>
      </c>
      <c r="N36" s="35">
        <f t="shared" si="6"/>
        <v>29.956000000000003</v>
      </c>
      <c r="O36" s="65">
        <f t="shared" si="0"/>
        <v>33.310016000000005</v>
      </c>
      <c r="P36" s="36">
        <f t="shared" si="1"/>
        <v>26.601984</v>
      </c>
      <c r="Q36" s="42">
        <f t="shared" si="7"/>
        <v>8.991999999999999</v>
      </c>
      <c r="R36" s="1">
        <f t="shared" si="2"/>
        <v>16.761088</v>
      </c>
      <c r="S36" s="36">
        <f t="shared" si="3"/>
        <v>1.222912</v>
      </c>
    </row>
    <row r="37" spans="1:19" ht="12.75">
      <c r="A37" s="15">
        <v>25</v>
      </c>
      <c r="B37" s="12">
        <v>29.7</v>
      </c>
      <c r="C37" s="2">
        <v>30.4</v>
      </c>
      <c r="D37" s="2">
        <v>30.8</v>
      </c>
      <c r="E37" s="2">
        <v>37.1</v>
      </c>
      <c r="F37" s="2">
        <v>34.9</v>
      </c>
      <c r="G37" s="2">
        <v>29.8</v>
      </c>
      <c r="H37" s="2">
        <v>27.8</v>
      </c>
      <c r="I37" s="2">
        <v>32.8</v>
      </c>
      <c r="J37" s="2"/>
      <c r="K37" s="2"/>
      <c r="L37" s="3">
        <f t="shared" si="4"/>
        <v>31.6625</v>
      </c>
      <c r="M37" s="30">
        <f t="shared" si="5"/>
        <v>9.3</v>
      </c>
      <c r="N37" s="35">
        <f t="shared" si="6"/>
        <v>29.956000000000003</v>
      </c>
      <c r="O37" s="65">
        <f t="shared" si="0"/>
        <v>33.310016000000005</v>
      </c>
      <c r="P37" s="36">
        <f t="shared" si="1"/>
        <v>26.601984</v>
      </c>
      <c r="Q37" s="42">
        <f t="shared" si="7"/>
        <v>8.991999999999999</v>
      </c>
      <c r="R37" s="1">
        <f t="shared" si="2"/>
        <v>16.761088</v>
      </c>
      <c r="S37" s="36">
        <f t="shared" si="3"/>
        <v>1.222912</v>
      </c>
    </row>
    <row r="38" spans="1:19" ht="12.75">
      <c r="A38" s="15">
        <v>26</v>
      </c>
      <c r="B38" s="12"/>
      <c r="C38" s="2"/>
      <c r="D38" s="2"/>
      <c r="E38" s="2"/>
      <c r="F38" s="2"/>
      <c r="G38" s="2"/>
      <c r="H38" s="2"/>
      <c r="I38" s="2"/>
      <c r="J38" s="2"/>
      <c r="K38" s="2"/>
      <c r="L38" s="2"/>
      <c r="M38" s="30"/>
      <c r="N38" s="35">
        <f t="shared" si="6"/>
        <v>29.956000000000003</v>
      </c>
      <c r="O38" s="65">
        <f t="shared" si="0"/>
        <v>33.310016000000005</v>
      </c>
      <c r="P38" s="36">
        <f t="shared" si="1"/>
        <v>26.601984</v>
      </c>
      <c r="Q38" s="42">
        <f t="shared" si="7"/>
        <v>8.991999999999999</v>
      </c>
      <c r="R38" s="1">
        <f t="shared" si="2"/>
        <v>16.761088</v>
      </c>
      <c r="S38" s="36">
        <f t="shared" si="3"/>
        <v>1.222912</v>
      </c>
    </row>
    <row r="39" spans="1:19" ht="12.75">
      <c r="A39" s="15">
        <v>27</v>
      </c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30"/>
      <c r="N39" s="35">
        <f t="shared" si="6"/>
        <v>29.956000000000003</v>
      </c>
      <c r="O39" s="65">
        <f t="shared" si="0"/>
        <v>33.310016000000005</v>
      </c>
      <c r="P39" s="36">
        <f t="shared" si="1"/>
        <v>26.601984</v>
      </c>
      <c r="Q39" s="42">
        <f t="shared" si="7"/>
        <v>8.991999999999999</v>
      </c>
      <c r="R39" s="1">
        <f t="shared" si="2"/>
        <v>16.761088</v>
      </c>
      <c r="S39" s="36">
        <f t="shared" si="3"/>
        <v>1.222912</v>
      </c>
    </row>
    <row r="40" spans="1:19" ht="12.75">
      <c r="A40" s="15">
        <v>28</v>
      </c>
      <c r="B40" s="12"/>
      <c r="C40" s="2"/>
      <c r="D40" s="2"/>
      <c r="E40" s="2"/>
      <c r="F40" s="2"/>
      <c r="G40" s="2"/>
      <c r="H40" s="2"/>
      <c r="I40" s="2"/>
      <c r="J40" s="2"/>
      <c r="K40" s="2"/>
      <c r="L40" s="2"/>
      <c r="M40" s="30"/>
      <c r="N40" s="35">
        <f t="shared" si="6"/>
        <v>29.956000000000003</v>
      </c>
      <c r="O40" s="65">
        <f t="shared" si="0"/>
        <v>33.310016000000005</v>
      </c>
      <c r="P40" s="36">
        <f t="shared" si="1"/>
        <v>26.601984</v>
      </c>
      <c r="Q40" s="42">
        <f t="shared" si="7"/>
        <v>8.991999999999999</v>
      </c>
      <c r="R40" s="1">
        <f t="shared" si="2"/>
        <v>16.761088</v>
      </c>
      <c r="S40" s="36">
        <f t="shared" si="3"/>
        <v>1.222912</v>
      </c>
    </row>
    <row r="41" spans="1:19" ht="12.75">
      <c r="A41" s="15">
        <v>29</v>
      </c>
      <c r="B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30"/>
      <c r="N41" s="35">
        <f t="shared" si="6"/>
        <v>29.956000000000003</v>
      </c>
      <c r="O41" s="65">
        <f t="shared" si="0"/>
        <v>33.310016000000005</v>
      </c>
      <c r="P41" s="36">
        <f t="shared" si="1"/>
        <v>26.601984</v>
      </c>
      <c r="Q41" s="42">
        <f t="shared" si="7"/>
        <v>8.991999999999999</v>
      </c>
      <c r="R41" s="1">
        <f t="shared" si="2"/>
        <v>16.761088</v>
      </c>
      <c r="S41" s="36">
        <f t="shared" si="3"/>
        <v>1.222912</v>
      </c>
    </row>
    <row r="42" spans="1:19" ht="13.5" thickBot="1">
      <c r="A42" s="16">
        <v>30</v>
      </c>
      <c r="B42" s="13"/>
      <c r="C42" s="6"/>
      <c r="D42" s="6"/>
      <c r="E42" s="6"/>
      <c r="F42" s="6"/>
      <c r="G42" s="6"/>
      <c r="H42" s="6"/>
      <c r="I42" s="6"/>
      <c r="J42" s="6"/>
      <c r="K42" s="6"/>
      <c r="L42" s="6"/>
      <c r="M42" s="31"/>
      <c r="N42" s="37">
        <f t="shared" si="6"/>
        <v>29.956000000000003</v>
      </c>
      <c r="O42" s="66">
        <f t="shared" si="0"/>
        <v>33.310016000000005</v>
      </c>
      <c r="P42" s="38">
        <f t="shared" si="1"/>
        <v>26.601984</v>
      </c>
      <c r="Q42" s="43">
        <f t="shared" si="7"/>
        <v>8.991999999999999</v>
      </c>
      <c r="R42" s="27">
        <f t="shared" si="2"/>
        <v>16.761088</v>
      </c>
      <c r="S42" s="38">
        <f t="shared" si="3"/>
        <v>1.222912</v>
      </c>
    </row>
    <row r="43" ht="15" customHeight="1"/>
    <row r="44" spans="10:17" ht="15" customHeight="1">
      <c r="J44" s="25"/>
      <c r="K44" s="24"/>
      <c r="L44" s="25"/>
      <c r="M44" s="25"/>
      <c r="N44" s="68"/>
      <c r="O44" s="25"/>
      <c r="P44" s="25"/>
      <c r="Q44" s="25"/>
    </row>
    <row r="45" spans="10:17" ht="15" customHeight="1">
      <c r="J45" s="25"/>
      <c r="K45" s="24"/>
      <c r="L45" s="25"/>
      <c r="M45" s="25"/>
      <c r="N45" s="25"/>
      <c r="O45" s="25"/>
      <c r="P45" s="25"/>
      <c r="Q45" s="25"/>
    </row>
    <row r="46" spans="1:17" ht="15" customHeight="1">
      <c r="A46" s="25"/>
      <c r="B46" s="24"/>
      <c r="C46" s="25"/>
      <c r="D46" s="25"/>
      <c r="E46" s="68"/>
      <c r="F46" s="25"/>
      <c r="G46" s="25"/>
      <c r="H46" s="25"/>
      <c r="J46" s="25"/>
      <c r="K46" s="24"/>
      <c r="L46" s="25"/>
      <c r="M46" s="25"/>
      <c r="N46" s="25"/>
      <c r="O46" s="25"/>
      <c r="P46" s="25"/>
      <c r="Q46" s="25"/>
    </row>
    <row r="47" spans="1:17" ht="15" customHeight="1">
      <c r="A47" s="25"/>
      <c r="B47" s="24"/>
      <c r="C47" s="25"/>
      <c r="D47" s="25"/>
      <c r="E47" s="25"/>
      <c r="F47" s="25"/>
      <c r="G47" s="25"/>
      <c r="H47" s="25"/>
      <c r="J47" s="25"/>
      <c r="K47" s="24"/>
      <c r="L47" s="25"/>
      <c r="M47" s="25"/>
      <c r="N47" s="25"/>
      <c r="O47" s="25"/>
      <c r="P47" s="25"/>
      <c r="Q47" s="25"/>
    </row>
    <row r="48" spans="1:17" ht="15.75" customHeight="1">
      <c r="A48" s="25"/>
      <c r="B48" s="24"/>
      <c r="C48" s="25"/>
      <c r="D48" s="25"/>
      <c r="E48" s="25"/>
      <c r="F48" s="25"/>
      <c r="G48" s="25"/>
      <c r="H48" s="25"/>
      <c r="J48" s="25"/>
      <c r="K48" s="24"/>
      <c r="L48" s="25"/>
      <c r="M48" s="25"/>
      <c r="N48" s="25"/>
      <c r="O48" s="25"/>
      <c r="P48" s="25"/>
      <c r="Q48" s="25"/>
    </row>
    <row r="49" spans="10:17" ht="12.75">
      <c r="J49" s="25"/>
      <c r="K49" s="25"/>
      <c r="L49" s="25"/>
      <c r="M49" s="25"/>
      <c r="N49" s="25"/>
      <c r="O49" s="25"/>
      <c r="P49" s="25"/>
      <c r="Q49" s="25"/>
    </row>
  </sheetData>
  <sheetProtection/>
  <mergeCells count="5">
    <mergeCell ref="N7:P7"/>
    <mergeCell ref="Q7:S7"/>
    <mergeCell ref="A11:B11"/>
    <mergeCell ref="A10:B10"/>
    <mergeCell ref="A9:B9"/>
  </mergeCells>
  <printOptions/>
  <pageMargins left="0.35" right="0.27" top="0.28" bottom="0.41" header="0.3" footer="0.18"/>
  <pageSetup orientation="landscape" paperSize="9" r:id="rId7"/>
  <headerFooter alignWithMargins="0">
    <oddFooter>&amp;RMON（株）仙台工場製造課</oddFooter>
  </headerFooter>
  <legacyDrawing r:id="rId6"/>
  <oleObjects>
    <oleObject progId="Equation.3" shapeId="1665538" r:id="rId1"/>
    <oleObject progId="Equation.3" shapeId="1788488" r:id="rId2"/>
    <oleObject progId="Equation.3" shapeId="1790644" r:id="rId3"/>
    <oleObject progId="Equation.3" shapeId="1804443" r:id="rId4"/>
    <oleObject progId="Equation.3" shapeId="180880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P90"/>
  <sheetViews>
    <sheetView zoomScalePageLayoutView="0" workbookViewId="0" topLeftCell="A1">
      <selection activeCell="O71" sqref="O71"/>
    </sheetView>
  </sheetViews>
  <sheetFormatPr defaultColWidth="9.00390625" defaultRowHeight="13.5"/>
  <cols>
    <col min="1" max="13" width="10.125" style="0" customWidth="1"/>
  </cols>
  <sheetData>
    <row r="2" ht="14.25" thickBot="1"/>
    <row r="3" spans="1:13" ht="17.25" customHeight="1" thickBot="1">
      <c r="A3" s="113" t="s">
        <v>35</v>
      </c>
      <c r="B3" s="95"/>
      <c r="C3" s="22"/>
      <c r="D3" s="21"/>
      <c r="E3" s="91" t="s">
        <v>40</v>
      </c>
      <c r="F3" s="92"/>
      <c r="G3" s="22">
        <v>8</v>
      </c>
      <c r="H3" s="23"/>
      <c r="J3" s="114" t="s">
        <v>48</v>
      </c>
      <c r="K3" s="88"/>
      <c r="L3" s="115" t="s">
        <v>50</v>
      </c>
      <c r="M3" s="88"/>
    </row>
    <row r="4" spans="1:13" ht="17.25" customHeight="1" thickTop="1">
      <c r="A4" s="103" t="s">
        <v>37</v>
      </c>
      <c r="B4" s="94"/>
      <c r="C4" s="49"/>
      <c r="D4" s="25"/>
      <c r="E4" s="103" t="s">
        <v>42</v>
      </c>
      <c r="F4" s="94"/>
      <c r="G4" s="19"/>
      <c r="H4" s="26"/>
      <c r="J4" s="7" t="s">
        <v>21</v>
      </c>
      <c r="K4" s="79">
        <f>DataSheet!$N$13</f>
        <v>29.956000000000003</v>
      </c>
      <c r="L4" s="81" t="s">
        <v>21</v>
      </c>
      <c r="M4" s="79">
        <f>DataSheet!$Q$13</f>
        <v>8.991999999999999</v>
      </c>
    </row>
    <row r="5" spans="1:13" ht="17.25" customHeight="1">
      <c r="A5" s="103" t="s">
        <v>38</v>
      </c>
      <c r="B5" s="94"/>
      <c r="C5" s="19"/>
      <c r="D5" s="18"/>
      <c r="E5" s="103" t="s">
        <v>43</v>
      </c>
      <c r="F5" s="94"/>
      <c r="G5" s="19"/>
      <c r="H5" s="26"/>
      <c r="J5" s="4" t="s">
        <v>13</v>
      </c>
      <c r="K5" s="80">
        <f>DataSheet!$O$13</f>
        <v>33.310016000000005</v>
      </c>
      <c r="L5" s="82" t="s">
        <v>13</v>
      </c>
      <c r="M5" s="80">
        <f>DataSheet!$R$13</f>
        <v>16.761088</v>
      </c>
    </row>
    <row r="6" spans="1:13" ht="17.25" customHeight="1">
      <c r="A6" s="93" t="s">
        <v>25</v>
      </c>
      <c r="B6" s="94"/>
      <c r="C6" s="19"/>
      <c r="D6" s="18"/>
      <c r="E6" s="103" t="s">
        <v>45</v>
      </c>
      <c r="F6" s="94"/>
      <c r="G6" s="19"/>
      <c r="H6" s="26"/>
      <c r="J6" s="4" t="s">
        <v>15</v>
      </c>
      <c r="K6" s="80">
        <f>DataSheet!$P$13</f>
        <v>26.601984</v>
      </c>
      <c r="L6" s="82" t="s">
        <v>15</v>
      </c>
      <c r="M6" s="80">
        <f>DataSheet!$S$13</f>
        <v>1.222912</v>
      </c>
    </row>
    <row r="7" spans="1:13" ht="18" customHeight="1" thickBot="1">
      <c r="A7" s="89" t="s">
        <v>27</v>
      </c>
      <c r="B7" s="90"/>
      <c r="C7" s="50"/>
      <c r="D7" s="51"/>
      <c r="E7" s="98" t="s">
        <v>46</v>
      </c>
      <c r="F7" s="90"/>
      <c r="G7" s="50"/>
      <c r="H7" s="52"/>
      <c r="J7" s="5"/>
      <c r="K7" s="38"/>
      <c r="L7" s="83"/>
      <c r="M7" s="38"/>
    </row>
    <row r="8" spans="1:13" ht="13.5" thickBot="1">
      <c r="A8" s="69" t="str">
        <f>DataSheet!A12</f>
        <v>NO</v>
      </c>
      <c r="B8" s="10" t="str">
        <f>DataSheet!B12</f>
        <v>X1</v>
      </c>
      <c r="C8" s="10" t="str">
        <f>DataSheet!C12</f>
        <v>X2</v>
      </c>
      <c r="D8" s="10" t="str">
        <f>DataSheet!D12</f>
        <v>X3</v>
      </c>
      <c r="E8" s="10" t="str">
        <f>DataSheet!E12</f>
        <v>X4</v>
      </c>
      <c r="F8" s="10" t="str">
        <f>DataSheet!F12</f>
        <v>X5</v>
      </c>
      <c r="G8" s="10" t="str">
        <f>DataSheet!G12</f>
        <v>X6</v>
      </c>
      <c r="H8" s="10" t="str">
        <f>DataSheet!H12</f>
        <v>X7</v>
      </c>
      <c r="I8" s="10" t="str">
        <f>DataSheet!I12</f>
        <v>X8</v>
      </c>
      <c r="J8" s="77" t="str">
        <f>DataSheet!J12</f>
        <v>X9</v>
      </c>
      <c r="K8" s="78" t="str">
        <f>DataSheet!K12</f>
        <v>X10</v>
      </c>
      <c r="L8" s="75" t="str">
        <f>DataSheet!L12</f>
        <v>AVE</v>
      </c>
      <c r="M8" s="76" t="str">
        <f>DataSheet!M12</f>
        <v>Range</v>
      </c>
    </row>
    <row r="9" spans="1:13" ht="13.5" thickTop="1">
      <c r="A9" s="7">
        <f>DataSheet!A13</f>
        <v>1</v>
      </c>
      <c r="B9" s="32">
        <f>DataSheet!B13</f>
        <v>30</v>
      </c>
      <c r="C9" s="32">
        <f>DataSheet!C13</f>
        <v>34.9</v>
      </c>
      <c r="D9" s="32">
        <f>DataSheet!D13</f>
        <v>27.2</v>
      </c>
      <c r="E9" s="32">
        <f>DataSheet!E13</f>
        <v>32.2</v>
      </c>
      <c r="F9" s="32">
        <f>DataSheet!F13</f>
        <v>24.3</v>
      </c>
      <c r="G9" s="32">
        <f>DataSheet!G13</f>
        <v>35</v>
      </c>
      <c r="H9" s="32">
        <f>DataSheet!H13</f>
        <v>30</v>
      </c>
      <c r="I9" s="32">
        <f>DataSheet!I13</f>
        <v>33.7</v>
      </c>
      <c r="J9" s="32">
        <f>DataSheet!J13</f>
        <v>0</v>
      </c>
      <c r="K9" s="70">
        <f>DataSheet!K13</f>
        <v>0</v>
      </c>
      <c r="L9" s="7">
        <f>DataSheet!L13</f>
        <v>30.9125</v>
      </c>
      <c r="M9" s="34">
        <f>DataSheet!M13</f>
        <v>10.7</v>
      </c>
    </row>
    <row r="10" spans="1:13" ht="12.75">
      <c r="A10" s="4">
        <f>DataSheet!A14</f>
        <v>2</v>
      </c>
      <c r="B10" s="1">
        <f>DataSheet!B14</f>
        <v>28.2</v>
      </c>
      <c r="C10" s="1">
        <f>DataSheet!C14</f>
        <v>30.6</v>
      </c>
      <c r="D10" s="1">
        <f>DataSheet!D14</f>
        <v>24.3</v>
      </c>
      <c r="E10" s="1">
        <f>DataSheet!E14</f>
        <v>33.4</v>
      </c>
      <c r="F10" s="1">
        <f>DataSheet!F14</f>
        <v>33</v>
      </c>
      <c r="G10" s="1">
        <f>DataSheet!G14</f>
        <v>31.5</v>
      </c>
      <c r="H10" s="1">
        <f>DataSheet!H14</f>
        <v>28.2</v>
      </c>
      <c r="I10" s="1">
        <f>DataSheet!I14</f>
        <v>28.1</v>
      </c>
      <c r="J10" s="1">
        <f>DataSheet!J14</f>
        <v>0</v>
      </c>
      <c r="K10" s="19">
        <f>DataSheet!K14</f>
        <v>0</v>
      </c>
      <c r="L10" s="4">
        <f>DataSheet!L14</f>
        <v>29.662499999999998</v>
      </c>
      <c r="M10" s="36">
        <f>DataSheet!M14</f>
        <v>9.099999999999998</v>
      </c>
    </row>
    <row r="11" spans="1:13" ht="12.75">
      <c r="A11" s="4">
        <f>DataSheet!A15</f>
        <v>3</v>
      </c>
      <c r="B11" s="1">
        <f>DataSheet!B15</f>
        <v>31.3</v>
      </c>
      <c r="C11" s="1">
        <f>DataSheet!C15</f>
        <v>34.5</v>
      </c>
      <c r="D11" s="1">
        <f>DataSheet!D15</f>
        <v>29.3</v>
      </c>
      <c r="E11" s="1">
        <f>DataSheet!E15</f>
        <v>31</v>
      </c>
      <c r="F11" s="1">
        <f>DataSheet!F15</f>
        <v>29.3</v>
      </c>
      <c r="G11" s="1">
        <f>DataSheet!G15</f>
        <v>29.5</v>
      </c>
      <c r="H11" s="1">
        <f>DataSheet!H15</f>
        <v>26.1</v>
      </c>
      <c r="I11" s="1">
        <f>DataSheet!I15</f>
        <v>29.9</v>
      </c>
      <c r="J11" s="1">
        <f>DataSheet!J15</f>
        <v>0</v>
      </c>
      <c r="K11" s="19">
        <f>DataSheet!K15</f>
        <v>0</v>
      </c>
      <c r="L11" s="4">
        <f>DataSheet!L15</f>
        <v>30.1125</v>
      </c>
      <c r="M11" s="36">
        <f>DataSheet!M15</f>
        <v>8.399999999999999</v>
      </c>
    </row>
    <row r="12" spans="1:13" ht="12.75">
      <c r="A12" s="4">
        <f>DataSheet!A16</f>
        <v>4</v>
      </c>
      <c r="B12" s="1">
        <f>DataSheet!B16</f>
        <v>30.3</v>
      </c>
      <c r="C12" s="1">
        <f>DataSheet!C16</f>
        <v>32.3</v>
      </c>
      <c r="D12" s="1">
        <f>DataSheet!D16</f>
        <v>34.4</v>
      </c>
      <c r="E12" s="1">
        <f>DataSheet!E16</f>
        <v>25.7</v>
      </c>
      <c r="F12" s="1">
        <f>DataSheet!F16</f>
        <v>32.1</v>
      </c>
      <c r="G12" s="1">
        <f>DataSheet!G16</f>
        <v>31.9</v>
      </c>
      <c r="H12" s="1">
        <f>DataSheet!H16</f>
        <v>31.9</v>
      </c>
      <c r="I12" s="1">
        <f>DataSheet!I16</f>
        <v>29.5</v>
      </c>
      <c r="J12" s="1">
        <f>DataSheet!J16</f>
        <v>0</v>
      </c>
      <c r="K12" s="19">
        <f>DataSheet!K16</f>
        <v>0</v>
      </c>
      <c r="L12" s="4">
        <f>DataSheet!L16</f>
        <v>31.012500000000003</v>
      </c>
      <c r="M12" s="36">
        <f>DataSheet!M16</f>
        <v>8.7</v>
      </c>
    </row>
    <row r="13" spans="1:13" ht="12.75">
      <c r="A13" s="4">
        <f>DataSheet!A17</f>
        <v>5</v>
      </c>
      <c r="B13" s="1">
        <f>DataSheet!B17</f>
        <v>32.3</v>
      </c>
      <c r="C13" s="1">
        <f>DataSheet!C17</f>
        <v>33.4</v>
      </c>
      <c r="D13" s="1">
        <f>DataSheet!D17</f>
        <v>33.4</v>
      </c>
      <c r="E13" s="1">
        <f>DataSheet!E17</f>
        <v>31.5</v>
      </c>
      <c r="F13" s="1">
        <f>DataSheet!F17</f>
        <v>30.2</v>
      </c>
      <c r="G13" s="1">
        <f>DataSheet!G17</f>
        <v>27.4</v>
      </c>
      <c r="H13" s="1">
        <f>DataSheet!H17</f>
        <v>32.1</v>
      </c>
      <c r="I13" s="1">
        <f>DataSheet!I17</f>
        <v>32.6</v>
      </c>
      <c r="J13" s="1">
        <f>DataSheet!J17</f>
        <v>0</v>
      </c>
      <c r="K13" s="19">
        <f>DataSheet!K17</f>
        <v>0</v>
      </c>
      <c r="L13" s="4">
        <f>DataSheet!L17</f>
        <v>31.612499999999997</v>
      </c>
      <c r="M13" s="36">
        <f>DataSheet!M17</f>
        <v>6</v>
      </c>
    </row>
    <row r="14" spans="1:13" ht="12.75">
      <c r="A14" s="4">
        <f>DataSheet!A18</f>
        <v>6</v>
      </c>
      <c r="B14" s="1">
        <f>DataSheet!B18</f>
        <v>27.5</v>
      </c>
      <c r="C14" s="1">
        <f>DataSheet!C18</f>
        <v>34.5</v>
      </c>
      <c r="D14" s="1">
        <f>DataSheet!D18</f>
        <v>33.5</v>
      </c>
      <c r="E14" s="1">
        <f>DataSheet!E18</f>
        <v>26.7</v>
      </c>
      <c r="F14" s="1">
        <f>DataSheet!F18</f>
        <v>30.5</v>
      </c>
      <c r="G14" s="1">
        <f>DataSheet!G18</f>
        <v>28.8</v>
      </c>
      <c r="H14" s="1">
        <f>DataSheet!H18</f>
        <v>28</v>
      </c>
      <c r="I14" s="1">
        <f>DataSheet!I18</f>
        <v>25.7</v>
      </c>
      <c r="J14" s="1">
        <f>DataSheet!J18</f>
        <v>0</v>
      </c>
      <c r="K14" s="19">
        <f>DataSheet!K18</f>
        <v>0</v>
      </c>
      <c r="L14" s="4">
        <f>DataSheet!L18</f>
        <v>29.4</v>
      </c>
      <c r="M14" s="36">
        <f>DataSheet!M18</f>
        <v>8.8</v>
      </c>
    </row>
    <row r="15" spans="1:13" ht="12.75">
      <c r="A15" s="4">
        <f>DataSheet!A19</f>
        <v>7</v>
      </c>
      <c r="B15" s="1">
        <f>DataSheet!B19</f>
        <v>30.1</v>
      </c>
      <c r="C15" s="1">
        <f>DataSheet!C19</f>
        <v>27.4</v>
      </c>
      <c r="D15" s="1">
        <f>DataSheet!D19</f>
        <v>27.6</v>
      </c>
      <c r="E15" s="1">
        <f>DataSheet!E19</f>
        <v>25.2</v>
      </c>
      <c r="F15" s="1">
        <f>DataSheet!F19</f>
        <v>30.6</v>
      </c>
      <c r="G15" s="1">
        <f>DataSheet!G19</f>
        <v>31.4</v>
      </c>
      <c r="H15" s="1">
        <f>DataSheet!H19</f>
        <v>29.5</v>
      </c>
      <c r="I15" s="1">
        <f>DataSheet!I19</f>
        <v>31.3</v>
      </c>
      <c r="J15" s="1">
        <f>DataSheet!J19</f>
        <v>0</v>
      </c>
      <c r="K15" s="19">
        <f>DataSheet!K19</f>
        <v>0</v>
      </c>
      <c r="L15" s="4">
        <f>DataSheet!L19</f>
        <v>29.137500000000003</v>
      </c>
      <c r="M15" s="36">
        <f>DataSheet!M19</f>
        <v>6.199999999999999</v>
      </c>
    </row>
    <row r="16" spans="1:13" ht="12.75">
      <c r="A16" s="4">
        <f>DataSheet!A20</f>
        <v>8</v>
      </c>
      <c r="B16" s="1">
        <f>DataSheet!B20</f>
        <v>28.4</v>
      </c>
      <c r="C16" s="1">
        <f>DataSheet!C20</f>
        <v>35.8</v>
      </c>
      <c r="D16" s="1">
        <f>DataSheet!D20</f>
        <v>30.2</v>
      </c>
      <c r="E16" s="1">
        <f>DataSheet!E20</f>
        <v>30</v>
      </c>
      <c r="F16" s="1">
        <f>DataSheet!F20</f>
        <v>30.5</v>
      </c>
      <c r="G16" s="1">
        <f>DataSheet!G20</f>
        <v>29.6</v>
      </c>
      <c r="H16" s="1">
        <f>DataSheet!H20</f>
        <v>29.5</v>
      </c>
      <c r="I16" s="1">
        <f>DataSheet!I20</f>
        <v>33.8</v>
      </c>
      <c r="J16" s="1">
        <f>DataSheet!J20</f>
        <v>0</v>
      </c>
      <c r="K16" s="19">
        <f>DataSheet!K20</f>
        <v>0</v>
      </c>
      <c r="L16" s="4">
        <f>DataSheet!L20</f>
        <v>30.974999999999994</v>
      </c>
      <c r="M16" s="36">
        <f>DataSheet!M20</f>
        <v>7.399999999999999</v>
      </c>
    </row>
    <row r="17" spans="1:13" ht="12.75">
      <c r="A17" s="4">
        <f>DataSheet!A21</f>
        <v>9</v>
      </c>
      <c r="B17" s="1">
        <f>DataSheet!B21</f>
        <v>34</v>
      </c>
      <c r="C17" s="1">
        <f>DataSheet!C21</f>
        <v>31.1</v>
      </c>
      <c r="D17" s="1">
        <f>DataSheet!D21</f>
        <v>26.5</v>
      </c>
      <c r="E17" s="1">
        <f>DataSheet!E21</f>
        <v>37.1</v>
      </c>
      <c r="F17" s="1">
        <f>DataSheet!F21</f>
        <v>32.6</v>
      </c>
      <c r="G17" s="1">
        <f>DataSheet!G21</f>
        <v>27.8</v>
      </c>
      <c r="H17" s="1">
        <f>DataSheet!H21</f>
        <v>31.8</v>
      </c>
      <c r="I17" s="1">
        <f>DataSheet!I21</f>
        <v>31.2</v>
      </c>
      <c r="J17" s="1">
        <f>DataSheet!J21</f>
        <v>0</v>
      </c>
      <c r="K17" s="19">
        <f>DataSheet!K21</f>
        <v>0</v>
      </c>
      <c r="L17" s="4">
        <f>DataSheet!L21</f>
        <v>31.5125</v>
      </c>
      <c r="M17" s="36">
        <f>DataSheet!M21</f>
        <v>10.600000000000001</v>
      </c>
    </row>
    <row r="18" spans="1:13" ht="12.75">
      <c r="A18" s="4">
        <f>DataSheet!A22</f>
        <v>10</v>
      </c>
      <c r="B18" s="1">
        <f>DataSheet!B22</f>
        <v>35.2</v>
      </c>
      <c r="C18" s="1">
        <f>DataSheet!C22</f>
        <v>24.8</v>
      </c>
      <c r="D18" s="1">
        <f>DataSheet!D22</f>
        <v>32.9</v>
      </c>
      <c r="E18" s="1">
        <f>DataSheet!E22</f>
        <v>27.3</v>
      </c>
      <c r="F18" s="1">
        <f>DataSheet!F22</f>
        <v>27.1</v>
      </c>
      <c r="G18" s="1">
        <f>DataSheet!G22</f>
        <v>28.8</v>
      </c>
      <c r="H18" s="1">
        <f>DataSheet!H22</f>
        <v>29.5</v>
      </c>
      <c r="I18" s="1">
        <f>DataSheet!I22</f>
        <v>24.9</v>
      </c>
      <c r="J18" s="1">
        <f>DataSheet!J22</f>
        <v>0</v>
      </c>
      <c r="K18" s="19">
        <f>DataSheet!K22</f>
        <v>0</v>
      </c>
      <c r="L18" s="4">
        <f>DataSheet!L22</f>
        <v>28.812500000000004</v>
      </c>
      <c r="M18" s="36">
        <f>DataSheet!M22</f>
        <v>10.400000000000002</v>
      </c>
    </row>
    <row r="19" spans="1:13" ht="12.75">
      <c r="A19" s="4">
        <f>DataSheet!A23</f>
        <v>11</v>
      </c>
      <c r="B19" s="1">
        <f>DataSheet!B23</f>
        <v>28.2</v>
      </c>
      <c r="C19" s="1">
        <f>DataSheet!C23</f>
        <v>28.2</v>
      </c>
      <c r="D19" s="1">
        <f>DataSheet!D23</f>
        <v>26.3</v>
      </c>
      <c r="E19" s="1">
        <f>DataSheet!E23</f>
        <v>29</v>
      </c>
      <c r="F19" s="1">
        <f>DataSheet!F23</f>
        <v>30.8</v>
      </c>
      <c r="G19" s="1">
        <f>DataSheet!G23</f>
        <v>25.4</v>
      </c>
      <c r="H19" s="1">
        <f>DataSheet!H23</f>
        <v>26.7</v>
      </c>
      <c r="I19" s="1">
        <f>DataSheet!I23</f>
        <v>24.6</v>
      </c>
      <c r="J19" s="1">
        <f>DataSheet!J23</f>
        <v>0</v>
      </c>
      <c r="K19" s="19">
        <f>DataSheet!K23</f>
        <v>0</v>
      </c>
      <c r="L19" s="4">
        <f>DataSheet!L23</f>
        <v>27.4</v>
      </c>
      <c r="M19" s="36">
        <f>DataSheet!M23</f>
        <v>6.199999999999999</v>
      </c>
    </row>
    <row r="20" spans="1:13" ht="12.75">
      <c r="A20" s="4">
        <f>DataSheet!A24</f>
        <v>12</v>
      </c>
      <c r="B20" s="1">
        <f>DataSheet!B24</f>
        <v>32.5</v>
      </c>
      <c r="C20" s="1">
        <f>DataSheet!C24</f>
        <v>26.8</v>
      </c>
      <c r="D20" s="1">
        <f>DataSheet!D24</f>
        <v>33.5</v>
      </c>
      <c r="E20" s="1">
        <f>DataSheet!E24</f>
        <v>27.5</v>
      </c>
      <c r="F20" s="1">
        <f>DataSheet!F24</f>
        <v>28</v>
      </c>
      <c r="G20" s="1">
        <f>DataSheet!G24</f>
        <v>35.8</v>
      </c>
      <c r="H20" s="1">
        <f>DataSheet!H24</f>
        <v>30.7</v>
      </c>
      <c r="I20" s="1">
        <f>DataSheet!I24</f>
        <v>29.7</v>
      </c>
      <c r="J20" s="1">
        <f>DataSheet!J24</f>
        <v>0</v>
      </c>
      <c r="K20" s="19">
        <f>DataSheet!K24</f>
        <v>0</v>
      </c>
      <c r="L20" s="4">
        <f>DataSheet!L24</f>
        <v>30.5625</v>
      </c>
      <c r="M20" s="36">
        <f>DataSheet!M24</f>
        <v>8.999999999999996</v>
      </c>
    </row>
    <row r="21" spans="1:13" ht="12.75">
      <c r="A21" s="4">
        <f>DataSheet!A25</f>
        <v>13</v>
      </c>
      <c r="B21" s="1">
        <f>DataSheet!B25</f>
        <v>30.6</v>
      </c>
      <c r="C21" s="1">
        <f>DataSheet!C25</f>
        <v>26.1</v>
      </c>
      <c r="D21" s="1">
        <f>DataSheet!D25</f>
        <v>33.2</v>
      </c>
      <c r="E21" s="1">
        <f>DataSheet!E25</f>
        <v>31.8</v>
      </c>
      <c r="F21" s="1">
        <f>DataSheet!F25</f>
        <v>28.3</v>
      </c>
      <c r="G21" s="1">
        <f>DataSheet!G25</f>
        <v>37.6</v>
      </c>
      <c r="H21" s="1">
        <f>DataSheet!H25</f>
        <v>21.3</v>
      </c>
      <c r="I21" s="1">
        <f>DataSheet!I25</f>
        <v>32.9</v>
      </c>
      <c r="J21" s="1">
        <f>DataSheet!J25</f>
        <v>0</v>
      </c>
      <c r="K21" s="19">
        <f>DataSheet!K25</f>
        <v>0</v>
      </c>
      <c r="L21" s="4">
        <f>DataSheet!L25</f>
        <v>30.225</v>
      </c>
      <c r="M21" s="36">
        <f>DataSheet!M25</f>
        <v>16.3</v>
      </c>
    </row>
    <row r="22" spans="1:13" ht="12.75">
      <c r="A22" s="4">
        <f>DataSheet!A26</f>
        <v>14</v>
      </c>
      <c r="B22" s="1">
        <f>DataSheet!B26</f>
        <v>28.4</v>
      </c>
      <c r="C22" s="1">
        <f>DataSheet!C26</f>
        <v>32.4</v>
      </c>
      <c r="D22" s="1">
        <f>DataSheet!D26</f>
        <v>27.6</v>
      </c>
      <c r="E22" s="1">
        <f>DataSheet!E26</f>
        <v>31.4</v>
      </c>
      <c r="F22" s="1">
        <f>DataSheet!F26</f>
        <v>28.4</v>
      </c>
      <c r="G22" s="1">
        <f>DataSheet!G26</f>
        <v>26.9</v>
      </c>
      <c r="H22" s="1">
        <f>DataSheet!H26</f>
        <v>31.1</v>
      </c>
      <c r="I22" s="1">
        <f>DataSheet!I26</f>
        <v>35.2</v>
      </c>
      <c r="J22" s="1">
        <f>DataSheet!J26</f>
        <v>0</v>
      </c>
      <c r="K22" s="19">
        <f>DataSheet!K26</f>
        <v>0</v>
      </c>
      <c r="L22" s="4">
        <f>DataSheet!L26</f>
        <v>30.175000000000004</v>
      </c>
      <c r="M22" s="36">
        <f>DataSheet!M26</f>
        <v>8.300000000000004</v>
      </c>
    </row>
    <row r="23" spans="1:13" ht="12.75">
      <c r="A23" s="4">
        <f>DataSheet!A27</f>
        <v>15</v>
      </c>
      <c r="B23" s="1">
        <f>DataSheet!B27</f>
        <v>29.3</v>
      </c>
      <c r="C23" s="1">
        <f>DataSheet!C27</f>
        <v>29.4</v>
      </c>
      <c r="D23" s="1">
        <f>DataSheet!D27</f>
        <v>33.1</v>
      </c>
      <c r="E23" s="1">
        <f>DataSheet!E27</f>
        <v>34.2</v>
      </c>
      <c r="F23" s="1">
        <f>DataSheet!F27</f>
        <v>32</v>
      </c>
      <c r="G23" s="1">
        <f>DataSheet!G27</f>
        <v>27.7</v>
      </c>
      <c r="H23" s="1">
        <f>DataSheet!H27</f>
        <v>27.6</v>
      </c>
      <c r="I23" s="1">
        <f>DataSheet!I27</f>
        <v>30.6</v>
      </c>
      <c r="J23" s="1">
        <f>DataSheet!J27</f>
        <v>0</v>
      </c>
      <c r="K23" s="19">
        <f>DataSheet!K27</f>
        <v>0</v>
      </c>
      <c r="L23" s="4">
        <f>DataSheet!L27</f>
        <v>30.487499999999997</v>
      </c>
      <c r="M23" s="36">
        <f>DataSheet!M27</f>
        <v>6.600000000000001</v>
      </c>
    </row>
    <row r="24" spans="1:13" ht="12.75">
      <c r="A24" s="4">
        <f>DataSheet!A28</f>
        <v>16</v>
      </c>
      <c r="B24" s="1">
        <f>DataSheet!B28</f>
        <v>23.9</v>
      </c>
      <c r="C24" s="1">
        <f>DataSheet!C28</f>
        <v>29.3</v>
      </c>
      <c r="D24" s="1">
        <f>DataSheet!D28</f>
        <v>34</v>
      </c>
      <c r="E24" s="1">
        <f>DataSheet!E28</f>
        <v>28.3</v>
      </c>
      <c r="F24" s="1">
        <f>DataSheet!F28</f>
        <v>28.3</v>
      </c>
      <c r="G24" s="1">
        <f>DataSheet!G28</f>
        <v>24.7</v>
      </c>
      <c r="H24" s="1">
        <f>DataSheet!H28</f>
        <v>31</v>
      </c>
      <c r="I24" s="1">
        <f>DataSheet!I28</f>
        <v>26.7</v>
      </c>
      <c r="J24" s="1">
        <f>DataSheet!J28</f>
        <v>0</v>
      </c>
      <c r="K24" s="19">
        <f>DataSheet!K28</f>
        <v>0</v>
      </c>
      <c r="L24" s="4">
        <f>DataSheet!L28</f>
        <v>28.275</v>
      </c>
      <c r="M24" s="36">
        <f>DataSheet!M28</f>
        <v>10.100000000000001</v>
      </c>
    </row>
    <row r="25" spans="1:13" ht="12.75">
      <c r="A25" s="4">
        <f>DataSheet!A29</f>
        <v>17</v>
      </c>
      <c r="B25" s="1">
        <f>DataSheet!B29</f>
        <v>30.4</v>
      </c>
      <c r="C25" s="1">
        <f>DataSheet!C29</f>
        <v>28.3</v>
      </c>
      <c r="D25" s="1">
        <f>DataSheet!D29</f>
        <v>27.9</v>
      </c>
      <c r="E25" s="1">
        <f>DataSheet!E29</f>
        <v>29.2</v>
      </c>
      <c r="F25" s="1">
        <f>DataSheet!F29</f>
        <v>33.4</v>
      </c>
      <c r="G25" s="1">
        <f>DataSheet!G29</f>
        <v>31.8</v>
      </c>
      <c r="H25" s="1">
        <f>DataSheet!H29</f>
        <v>34.7</v>
      </c>
      <c r="I25" s="1">
        <f>DataSheet!I29</f>
        <v>28.3</v>
      </c>
      <c r="J25" s="1">
        <f>DataSheet!J29</f>
        <v>0</v>
      </c>
      <c r="K25" s="19">
        <f>DataSheet!K29</f>
        <v>0</v>
      </c>
      <c r="L25" s="4">
        <f>DataSheet!L29</f>
        <v>30.5</v>
      </c>
      <c r="M25" s="36">
        <f>DataSheet!M29</f>
        <v>6.800000000000004</v>
      </c>
    </row>
    <row r="26" spans="1:13" ht="12.75">
      <c r="A26" s="4">
        <f>DataSheet!A30</f>
        <v>18</v>
      </c>
      <c r="B26" s="1">
        <f>DataSheet!B30</f>
        <v>33.2</v>
      </c>
      <c r="C26" s="1">
        <f>DataSheet!C30</f>
        <v>28.2</v>
      </c>
      <c r="D26" s="1">
        <f>DataSheet!D30</f>
        <v>25.4</v>
      </c>
      <c r="E26" s="1">
        <f>DataSheet!E30</f>
        <v>22.5</v>
      </c>
      <c r="F26" s="1">
        <f>DataSheet!F30</f>
        <v>33.8</v>
      </c>
      <c r="G26" s="1">
        <f>DataSheet!G30</f>
        <v>32.3</v>
      </c>
      <c r="H26" s="1">
        <f>DataSheet!H30</f>
        <v>22.7</v>
      </c>
      <c r="I26" s="1">
        <f>DataSheet!I30</f>
        <v>31.4</v>
      </c>
      <c r="J26" s="1">
        <f>DataSheet!J30</f>
        <v>0</v>
      </c>
      <c r="K26" s="19">
        <f>DataSheet!K30</f>
        <v>0</v>
      </c>
      <c r="L26" s="4">
        <f>DataSheet!L30</f>
        <v>28.687500000000004</v>
      </c>
      <c r="M26" s="36">
        <f>DataSheet!M30</f>
        <v>11.299999999999997</v>
      </c>
    </row>
    <row r="27" spans="1:13" ht="12.75">
      <c r="A27" s="4">
        <f>DataSheet!A31</f>
        <v>19</v>
      </c>
      <c r="B27" s="1">
        <f>DataSheet!B31</f>
        <v>27.7</v>
      </c>
      <c r="C27" s="1">
        <f>DataSheet!C31</f>
        <v>30.8</v>
      </c>
      <c r="D27" s="1">
        <f>DataSheet!D31</f>
        <v>27.7</v>
      </c>
      <c r="E27" s="1">
        <f>DataSheet!E31</f>
        <v>26.7</v>
      </c>
      <c r="F27" s="1">
        <f>DataSheet!F31</f>
        <v>29</v>
      </c>
      <c r="G27" s="1">
        <f>DataSheet!G31</f>
        <v>28.2</v>
      </c>
      <c r="H27" s="1">
        <f>DataSheet!H31</f>
        <v>25.4</v>
      </c>
      <c r="I27" s="1">
        <f>DataSheet!I31</f>
        <v>30.9</v>
      </c>
      <c r="J27" s="1">
        <f>DataSheet!J31</f>
        <v>0</v>
      </c>
      <c r="K27" s="19">
        <f>DataSheet!K31</f>
        <v>0</v>
      </c>
      <c r="L27" s="4">
        <f>DataSheet!L31</f>
        <v>28.3</v>
      </c>
      <c r="M27" s="36">
        <f>DataSheet!M31</f>
        <v>5.5</v>
      </c>
    </row>
    <row r="28" spans="1:13" ht="12.75">
      <c r="A28" s="4">
        <f>DataSheet!A32</f>
        <v>20</v>
      </c>
      <c r="B28" s="1">
        <f>DataSheet!B32</f>
        <v>28.7</v>
      </c>
      <c r="C28" s="1">
        <f>DataSheet!C32</f>
        <v>30.3</v>
      </c>
      <c r="D28" s="1">
        <f>DataSheet!D32</f>
        <v>28.5</v>
      </c>
      <c r="E28" s="1">
        <f>DataSheet!E32</f>
        <v>29.6</v>
      </c>
      <c r="F28" s="1">
        <f>DataSheet!F32</f>
        <v>26.7</v>
      </c>
      <c r="G28" s="1">
        <f>DataSheet!G32</f>
        <v>31.5</v>
      </c>
      <c r="H28" s="1">
        <f>DataSheet!H32</f>
        <v>27.7</v>
      </c>
      <c r="I28" s="1">
        <f>DataSheet!I32</f>
        <v>33.1</v>
      </c>
      <c r="J28" s="1">
        <f>DataSheet!J32</f>
        <v>0</v>
      </c>
      <c r="K28" s="19">
        <f>DataSheet!K32</f>
        <v>0</v>
      </c>
      <c r="L28" s="4">
        <f>DataSheet!L32</f>
        <v>29.512499999999996</v>
      </c>
      <c r="M28" s="36">
        <f>DataSheet!M32</f>
        <v>6.400000000000002</v>
      </c>
    </row>
    <row r="29" spans="1:13" ht="12.75">
      <c r="A29" s="4">
        <f>DataSheet!A33</f>
        <v>21</v>
      </c>
      <c r="B29" s="1">
        <f>DataSheet!B33</f>
        <v>28.7</v>
      </c>
      <c r="C29" s="1">
        <f>DataSheet!C33</f>
        <v>32.7</v>
      </c>
      <c r="D29" s="1">
        <f>DataSheet!D33</f>
        <v>32.8</v>
      </c>
      <c r="E29" s="1">
        <f>DataSheet!E33</f>
        <v>30.8</v>
      </c>
      <c r="F29" s="1">
        <f>DataSheet!F33</f>
        <v>31.3</v>
      </c>
      <c r="G29" s="1">
        <f>DataSheet!G33</f>
        <v>25.9</v>
      </c>
      <c r="H29" s="1">
        <f>DataSheet!H33</f>
        <v>33</v>
      </c>
      <c r="I29" s="1">
        <f>DataSheet!I33</f>
        <v>32.4</v>
      </c>
      <c r="J29" s="1">
        <f>DataSheet!J33</f>
        <v>0</v>
      </c>
      <c r="K29" s="19">
        <f>DataSheet!K33</f>
        <v>0</v>
      </c>
      <c r="L29" s="4">
        <f>DataSheet!L33</f>
        <v>30.950000000000003</v>
      </c>
      <c r="M29" s="36">
        <f>DataSheet!M33</f>
        <v>7.100000000000001</v>
      </c>
    </row>
    <row r="30" spans="1:13" ht="12.75">
      <c r="A30" s="4">
        <f>DataSheet!A34</f>
        <v>22</v>
      </c>
      <c r="B30" s="1">
        <f>DataSheet!B34</f>
        <v>28.3</v>
      </c>
      <c r="C30" s="1">
        <f>DataSheet!C34</f>
        <v>27.3</v>
      </c>
      <c r="D30" s="1">
        <f>DataSheet!D34</f>
        <v>35.9</v>
      </c>
      <c r="E30" s="1">
        <f>DataSheet!E34</f>
        <v>28.1</v>
      </c>
      <c r="F30" s="1">
        <f>DataSheet!F34</f>
        <v>27.3</v>
      </c>
      <c r="G30" s="1">
        <f>DataSheet!G34</f>
        <v>28.3</v>
      </c>
      <c r="H30" s="1">
        <f>DataSheet!H34</f>
        <v>32</v>
      </c>
      <c r="I30" s="1">
        <f>DataSheet!I34</f>
        <v>29</v>
      </c>
      <c r="J30" s="1">
        <f>DataSheet!J34</f>
        <v>0</v>
      </c>
      <c r="K30" s="19">
        <f>DataSheet!K34</f>
        <v>0</v>
      </c>
      <c r="L30" s="4">
        <f>DataSheet!L34</f>
        <v>29.525000000000002</v>
      </c>
      <c r="M30" s="36">
        <f>DataSheet!M34</f>
        <v>8.599999999999998</v>
      </c>
    </row>
    <row r="31" spans="1:13" ht="12.75">
      <c r="A31" s="4">
        <f>DataSheet!A35</f>
        <v>23</v>
      </c>
      <c r="B31" s="1">
        <f>DataSheet!B35</f>
        <v>27.3</v>
      </c>
      <c r="C31" s="1">
        <f>DataSheet!C35</f>
        <v>31.3</v>
      </c>
      <c r="D31" s="1">
        <f>DataSheet!D35</f>
        <v>41.5</v>
      </c>
      <c r="E31" s="1">
        <f>DataSheet!E35</f>
        <v>31.1</v>
      </c>
      <c r="F31" s="1">
        <f>DataSheet!F35</f>
        <v>36.1</v>
      </c>
      <c r="G31" s="1">
        <f>DataSheet!G35</f>
        <v>26.7</v>
      </c>
      <c r="H31" s="1">
        <f>DataSheet!H35</f>
        <v>25</v>
      </c>
      <c r="I31" s="1">
        <f>DataSheet!I35</f>
        <v>28</v>
      </c>
      <c r="J31" s="1">
        <f>DataSheet!J35</f>
        <v>0</v>
      </c>
      <c r="K31" s="19">
        <f>DataSheet!K35</f>
        <v>0</v>
      </c>
      <c r="L31" s="4">
        <f>DataSheet!L35</f>
        <v>30.874999999999996</v>
      </c>
      <c r="M31" s="36">
        <f>DataSheet!M35</f>
        <v>16.5</v>
      </c>
    </row>
    <row r="32" spans="1:13" ht="12.75">
      <c r="A32" s="4">
        <f>DataSheet!A36</f>
        <v>24</v>
      </c>
      <c r="B32" s="1">
        <f>DataSheet!B36</f>
        <v>30.8</v>
      </c>
      <c r="C32" s="1">
        <f>DataSheet!C36</f>
        <v>24.8</v>
      </c>
      <c r="D32" s="1">
        <f>DataSheet!D36</f>
        <v>35.3</v>
      </c>
      <c r="E32" s="1">
        <f>DataSheet!E36</f>
        <v>26.8</v>
      </c>
      <c r="F32" s="1">
        <f>DataSheet!F36</f>
        <v>27</v>
      </c>
      <c r="G32" s="1">
        <f>DataSheet!G36</f>
        <v>26.1</v>
      </c>
      <c r="H32" s="1">
        <f>DataSheet!H36</f>
        <v>30.9</v>
      </c>
      <c r="I32" s="1">
        <f>DataSheet!I36</f>
        <v>27.2</v>
      </c>
      <c r="J32" s="1">
        <f>DataSheet!J36</f>
        <v>0</v>
      </c>
      <c r="K32" s="19">
        <f>DataSheet!K36</f>
        <v>0</v>
      </c>
      <c r="L32" s="4">
        <f>DataSheet!L36</f>
        <v>28.612499999999997</v>
      </c>
      <c r="M32" s="36">
        <f>DataSheet!M36</f>
        <v>10.499999999999996</v>
      </c>
    </row>
    <row r="33" spans="1:13" ht="12.75">
      <c r="A33" s="4">
        <f>DataSheet!A37</f>
        <v>25</v>
      </c>
      <c r="B33" s="1">
        <f>DataSheet!B37</f>
        <v>29.7</v>
      </c>
      <c r="C33" s="1">
        <f>DataSheet!C37</f>
        <v>30.4</v>
      </c>
      <c r="D33" s="1">
        <f>DataSheet!D37</f>
        <v>30.8</v>
      </c>
      <c r="E33" s="1">
        <f>DataSheet!E37</f>
        <v>37.1</v>
      </c>
      <c r="F33" s="1">
        <f>DataSheet!F37</f>
        <v>34.9</v>
      </c>
      <c r="G33" s="1">
        <f>DataSheet!G37</f>
        <v>29.8</v>
      </c>
      <c r="H33" s="1">
        <f>DataSheet!H37</f>
        <v>27.8</v>
      </c>
      <c r="I33" s="1">
        <f>DataSheet!I37</f>
        <v>32.8</v>
      </c>
      <c r="J33" s="1">
        <f>DataSheet!J37</f>
        <v>0</v>
      </c>
      <c r="K33" s="19">
        <f>DataSheet!K37</f>
        <v>0</v>
      </c>
      <c r="L33" s="4">
        <f>DataSheet!L37</f>
        <v>31.6625</v>
      </c>
      <c r="M33" s="36">
        <f>DataSheet!M37</f>
        <v>9.3</v>
      </c>
    </row>
    <row r="34" spans="1:13" ht="12.75">
      <c r="A34" s="4">
        <f>DataSheet!A38</f>
        <v>26</v>
      </c>
      <c r="B34" s="1">
        <f>DataSheet!B38</f>
        <v>0</v>
      </c>
      <c r="C34" s="1">
        <f>DataSheet!C38</f>
        <v>0</v>
      </c>
      <c r="D34" s="1">
        <f>DataSheet!D38</f>
        <v>0</v>
      </c>
      <c r="E34" s="1">
        <f>DataSheet!E38</f>
        <v>0</v>
      </c>
      <c r="F34" s="1">
        <f>DataSheet!F38</f>
        <v>0</v>
      </c>
      <c r="G34" s="1">
        <f>DataSheet!G38</f>
        <v>0</v>
      </c>
      <c r="H34" s="1">
        <f>DataSheet!H38</f>
        <v>0</v>
      </c>
      <c r="I34" s="1">
        <f>DataSheet!I38</f>
        <v>0</v>
      </c>
      <c r="J34" s="1">
        <f>DataSheet!J38</f>
        <v>0</v>
      </c>
      <c r="K34" s="19">
        <f>DataSheet!K38</f>
        <v>0</v>
      </c>
      <c r="L34" s="4">
        <f>DataSheet!L38</f>
        <v>0</v>
      </c>
      <c r="M34" s="36">
        <f>DataSheet!M38</f>
        <v>0</v>
      </c>
    </row>
    <row r="35" spans="1:13" ht="12.75">
      <c r="A35" s="4">
        <f>DataSheet!A39</f>
        <v>27</v>
      </c>
      <c r="B35" s="1">
        <f>DataSheet!B39</f>
        <v>0</v>
      </c>
      <c r="C35" s="1">
        <f>DataSheet!C39</f>
        <v>0</v>
      </c>
      <c r="D35" s="1">
        <f>DataSheet!D39</f>
        <v>0</v>
      </c>
      <c r="E35" s="1">
        <f>DataSheet!E39</f>
        <v>0</v>
      </c>
      <c r="F35" s="1">
        <f>DataSheet!F39</f>
        <v>0</v>
      </c>
      <c r="G35" s="1">
        <f>DataSheet!G39</f>
        <v>0</v>
      </c>
      <c r="H35" s="1">
        <f>DataSheet!H39</f>
        <v>0</v>
      </c>
      <c r="I35" s="1">
        <f>DataSheet!I39</f>
        <v>0</v>
      </c>
      <c r="J35" s="1">
        <f>DataSheet!J39</f>
        <v>0</v>
      </c>
      <c r="K35" s="19">
        <f>DataSheet!K39</f>
        <v>0</v>
      </c>
      <c r="L35" s="4">
        <f>DataSheet!L39</f>
        <v>0</v>
      </c>
      <c r="M35" s="36">
        <f>DataSheet!M39</f>
        <v>0</v>
      </c>
    </row>
    <row r="36" spans="1:13" ht="12.75">
      <c r="A36" s="4">
        <f>DataSheet!A40</f>
        <v>28</v>
      </c>
      <c r="B36" s="1">
        <f>DataSheet!B40</f>
        <v>0</v>
      </c>
      <c r="C36" s="1">
        <f>DataSheet!C40</f>
        <v>0</v>
      </c>
      <c r="D36" s="1">
        <f>DataSheet!D40</f>
        <v>0</v>
      </c>
      <c r="E36" s="1">
        <f>DataSheet!E40</f>
        <v>0</v>
      </c>
      <c r="F36" s="1">
        <f>DataSheet!F40</f>
        <v>0</v>
      </c>
      <c r="G36" s="1">
        <f>DataSheet!G40</f>
        <v>0</v>
      </c>
      <c r="H36" s="1">
        <f>DataSheet!H40</f>
        <v>0</v>
      </c>
      <c r="I36" s="1">
        <f>DataSheet!I40</f>
        <v>0</v>
      </c>
      <c r="J36" s="1">
        <f>DataSheet!J40</f>
        <v>0</v>
      </c>
      <c r="K36" s="19">
        <f>DataSheet!K40</f>
        <v>0</v>
      </c>
      <c r="L36" s="4">
        <f>DataSheet!L40</f>
        <v>0</v>
      </c>
      <c r="M36" s="36">
        <f>DataSheet!M40</f>
        <v>0</v>
      </c>
    </row>
    <row r="37" spans="1:13" ht="12.75">
      <c r="A37" s="4">
        <f>DataSheet!A41</f>
        <v>29</v>
      </c>
      <c r="B37" s="1">
        <f>DataSheet!B41</f>
        <v>0</v>
      </c>
      <c r="C37" s="1">
        <f>DataSheet!C41</f>
        <v>0</v>
      </c>
      <c r="D37" s="1">
        <f>DataSheet!D41</f>
        <v>0</v>
      </c>
      <c r="E37" s="1">
        <f>DataSheet!E41</f>
        <v>0</v>
      </c>
      <c r="F37" s="1">
        <f>DataSheet!F41</f>
        <v>0</v>
      </c>
      <c r="G37" s="1">
        <f>DataSheet!G41</f>
        <v>0</v>
      </c>
      <c r="H37" s="1">
        <f>DataSheet!H41</f>
        <v>0</v>
      </c>
      <c r="I37" s="1">
        <f>DataSheet!I41</f>
        <v>0</v>
      </c>
      <c r="J37" s="1">
        <f>DataSheet!J41</f>
        <v>0</v>
      </c>
      <c r="K37" s="19">
        <f>DataSheet!K41</f>
        <v>0</v>
      </c>
      <c r="L37" s="4">
        <f>DataSheet!L41</f>
        <v>0</v>
      </c>
      <c r="M37" s="36">
        <f>DataSheet!M41</f>
        <v>0</v>
      </c>
    </row>
    <row r="38" spans="1:13" ht="13.5" thickBot="1">
      <c r="A38" s="5">
        <f>DataSheet!A42</f>
        <v>30</v>
      </c>
      <c r="B38" s="27">
        <f>DataSheet!B42</f>
        <v>0</v>
      </c>
      <c r="C38" s="27">
        <f>DataSheet!C42</f>
        <v>0</v>
      </c>
      <c r="D38" s="27">
        <f>DataSheet!D42</f>
        <v>0</v>
      </c>
      <c r="E38" s="27">
        <f>DataSheet!E42</f>
        <v>0</v>
      </c>
      <c r="F38" s="27">
        <f>DataSheet!F42</f>
        <v>0</v>
      </c>
      <c r="G38" s="27">
        <f>DataSheet!G42</f>
        <v>0</v>
      </c>
      <c r="H38" s="27">
        <f>DataSheet!H42</f>
        <v>0</v>
      </c>
      <c r="I38" s="27">
        <f>DataSheet!I42</f>
        <v>0</v>
      </c>
      <c r="J38" s="27">
        <f>DataSheet!J42</f>
        <v>0</v>
      </c>
      <c r="K38" s="67">
        <f>DataSheet!K42</f>
        <v>0</v>
      </c>
      <c r="L38" s="5">
        <f>DataSheet!L42</f>
        <v>0</v>
      </c>
      <c r="M38" s="38">
        <f>DataSheet!M42</f>
        <v>0</v>
      </c>
    </row>
    <row r="81" ht="13.5" thickBot="1"/>
    <row r="82" spans="1:16" ht="12.75">
      <c r="A82" s="84" t="s">
        <v>51</v>
      </c>
      <c r="B82" s="45"/>
      <c r="C82" s="45"/>
      <c r="D82" s="74"/>
      <c r="E82" s="45"/>
      <c r="F82" s="45"/>
      <c r="G82" s="45"/>
      <c r="H82" s="45"/>
      <c r="I82" s="45"/>
      <c r="J82" s="45"/>
      <c r="K82" s="45"/>
      <c r="L82" s="45"/>
      <c r="M82" s="46"/>
      <c r="N82" s="25"/>
      <c r="O82" s="25"/>
      <c r="P82" s="25"/>
    </row>
    <row r="83" spans="1:16" ht="12.75">
      <c r="A83" s="47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8"/>
      <c r="N83" s="25"/>
      <c r="O83" s="25"/>
      <c r="P83" s="25"/>
    </row>
    <row r="84" spans="1:16" ht="12.75">
      <c r="A84" s="47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8"/>
      <c r="N84" s="25"/>
      <c r="O84" s="25"/>
      <c r="P84" s="25"/>
    </row>
    <row r="85" spans="1:16" ht="12.75">
      <c r="A85" s="47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8"/>
      <c r="N85" s="25"/>
      <c r="O85" s="25"/>
      <c r="P85" s="25"/>
    </row>
    <row r="86" spans="1:16" ht="12.75">
      <c r="A86" s="47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8"/>
      <c r="N86" s="25"/>
      <c r="O86" s="25"/>
      <c r="P86" s="25"/>
    </row>
    <row r="87" spans="1:16" ht="12.75">
      <c r="A87" s="47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8"/>
      <c r="N87" s="25"/>
      <c r="O87" s="25"/>
      <c r="P87" s="25"/>
    </row>
    <row r="88" spans="1:16" ht="12.75">
      <c r="A88" s="47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8"/>
      <c r="N88" s="25"/>
      <c r="O88" s="25"/>
      <c r="P88" s="25"/>
    </row>
    <row r="89" spans="1:16" ht="12.75">
      <c r="A89" s="47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8"/>
      <c r="N89" s="25"/>
      <c r="O89" s="25"/>
      <c r="P89" s="25"/>
    </row>
    <row r="90" spans="1:16" ht="13.5" thickBot="1">
      <c r="A90" s="71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3"/>
      <c r="N90" s="25"/>
      <c r="O90" s="25"/>
      <c r="P90" s="25"/>
    </row>
  </sheetData>
  <sheetProtection/>
  <mergeCells count="12">
    <mergeCell ref="A5:B5"/>
    <mergeCell ref="A6:B6"/>
    <mergeCell ref="J3:K3"/>
    <mergeCell ref="L3:M3"/>
    <mergeCell ref="A7:B7"/>
    <mergeCell ref="E3:F3"/>
    <mergeCell ref="E4:F4"/>
    <mergeCell ref="E5:F5"/>
    <mergeCell ref="E6:F6"/>
    <mergeCell ref="E7:F7"/>
    <mergeCell ref="A3:B3"/>
    <mergeCell ref="A4:B4"/>
  </mergeCells>
  <printOptions/>
  <pageMargins left="0.62" right="0.25" top="0.34" bottom="0.37" header="0.3" footer="0.21"/>
  <pageSetup orientation="portrait" paperSize="9" scale="70" r:id="rId4"/>
  <headerFooter alignWithMargins="0">
    <oddFooter>&amp;RMON（株）仙台工場製造「課</oddFooter>
  </headerFooter>
  <drawing r:id="rId3"/>
  <legacyDrawing r:id="rId2"/>
  <oleObjects>
    <oleObject progId="Equation.3" shapeId="35365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monma</dc:creator>
  <cp:keywords/>
  <dc:description/>
  <cp:lastModifiedBy>menzhen</cp:lastModifiedBy>
  <cp:lastPrinted>2003-02-15T06:11:13Z</cp:lastPrinted>
  <dcterms:created xsi:type="dcterms:W3CDTF">2003-02-14T03:10:18Z</dcterms:created>
  <dcterms:modified xsi:type="dcterms:W3CDTF">2013-02-24T08:07:26Z</dcterms:modified>
  <cp:category/>
  <cp:version/>
  <cp:contentType/>
  <cp:contentStatus/>
</cp:coreProperties>
</file>